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18060_Br-Za-aktualizace\11_Soutěž 1etapa\Dotazy\05-Vysvětlení č.5\Přílohy\"/>
    </mc:Choice>
  </mc:AlternateContent>
  <bookViews>
    <workbookView xWindow="0" yWindow="0" windowWidth="28800" windowHeight="11445"/>
  </bookViews>
  <sheets>
    <sheet name="SO 03-19-02"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9" i="1" l="1"/>
  <c r="Q8" i="1" s="1"/>
  <c r="I8" i="1" s="1"/>
  <c r="O9" i="1"/>
  <c r="R8" i="1" s="1"/>
  <c r="O8" i="1" s="1"/>
  <c r="I13" i="1"/>
  <c r="O13" i="1"/>
  <c r="I17" i="1"/>
  <c r="O17" i="1"/>
  <c r="I21" i="1"/>
  <c r="O21" i="1"/>
  <c r="I25" i="1"/>
  <c r="O25" i="1"/>
  <c r="I29" i="1"/>
  <c r="O29" i="1"/>
  <c r="I34" i="1"/>
  <c r="Q33" i="1" s="1"/>
  <c r="I33" i="1" s="1"/>
  <c r="O34" i="1"/>
  <c r="I38" i="1"/>
  <c r="O38" i="1"/>
  <c r="I42" i="1"/>
  <c r="O42" i="1"/>
  <c r="I46" i="1"/>
  <c r="O46" i="1"/>
  <c r="I50" i="1"/>
  <c r="O50" i="1"/>
  <c r="I54" i="1"/>
  <c r="O54" i="1"/>
  <c r="I58" i="1"/>
  <c r="O58" i="1"/>
  <c r="I62" i="1"/>
  <c r="O62" i="1"/>
  <c r="I66" i="1"/>
  <c r="O66" i="1"/>
  <c r="I70" i="1"/>
  <c r="O70" i="1"/>
  <c r="I74" i="1"/>
  <c r="O74" i="1"/>
  <c r="I78" i="1"/>
  <c r="O78" i="1"/>
  <c r="I82" i="1"/>
  <c r="O82" i="1"/>
  <c r="I86" i="1"/>
  <c r="O86" i="1" s="1"/>
  <c r="I91" i="1"/>
  <c r="Q90" i="1" s="1"/>
  <c r="I90" i="1" s="1"/>
  <c r="O91" i="1"/>
  <c r="I95" i="1"/>
  <c r="O95" i="1" s="1"/>
  <c r="I99" i="1"/>
  <c r="O99" i="1"/>
  <c r="I103" i="1"/>
  <c r="O103" i="1"/>
  <c r="I107" i="1"/>
  <c r="O107" i="1"/>
  <c r="I112" i="1"/>
  <c r="Q111" i="1" s="1"/>
  <c r="I111" i="1" s="1"/>
  <c r="O112" i="1"/>
  <c r="I116" i="1"/>
  <c r="O116" i="1"/>
  <c r="I120" i="1"/>
  <c r="O120" i="1" s="1"/>
  <c r="I124" i="1"/>
  <c r="O124" i="1"/>
  <c r="I128" i="1"/>
  <c r="O128" i="1"/>
  <c r="I132" i="1"/>
  <c r="O132" i="1"/>
  <c r="I136" i="1"/>
  <c r="O136" i="1" s="1"/>
  <c r="I140" i="1"/>
  <c r="O140" i="1"/>
  <c r="I144" i="1"/>
  <c r="O144" i="1"/>
  <c r="I149" i="1"/>
  <c r="Q148" i="1" s="1"/>
  <c r="I148" i="1" s="1"/>
  <c r="O149" i="1"/>
  <c r="R148" i="1" s="1"/>
  <c r="O148" i="1" s="1"/>
  <c r="I153" i="1"/>
  <c r="O153" i="1"/>
  <c r="I157" i="1"/>
  <c r="O157" i="1"/>
  <c r="I162" i="1"/>
  <c r="Q161" i="1" s="1"/>
  <c r="I161" i="1" s="1"/>
  <c r="O162" i="1"/>
  <c r="R161" i="1" s="1"/>
  <c r="O161" i="1" s="1"/>
  <c r="I166" i="1"/>
  <c r="O166" i="1"/>
  <c r="I170" i="1"/>
  <c r="O170" i="1" s="1"/>
  <c r="I174" i="1"/>
  <c r="O174" i="1"/>
  <c r="I178" i="1"/>
  <c r="O178" i="1"/>
  <c r="I182" i="1"/>
  <c r="O182" i="1"/>
  <c r="I187" i="1"/>
  <c r="Q186" i="1" s="1"/>
  <c r="I186" i="1" s="1"/>
  <c r="O187" i="1"/>
  <c r="I191" i="1"/>
  <c r="O191" i="1"/>
  <c r="I195" i="1"/>
  <c r="O195" i="1" s="1"/>
  <c r="I199" i="1"/>
  <c r="O199" i="1"/>
  <c r="I203" i="1"/>
  <c r="O203" i="1"/>
  <c r="I207" i="1"/>
  <c r="O207" i="1"/>
  <c r="I211" i="1"/>
  <c r="O211" i="1" s="1"/>
  <c r="I216" i="1"/>
  <c r="Q215" i="1" s="1"/>
  <c r="I215" i="1" s="1"/>
  <c r="O216" i="1"/>
  <c r="R215" i="1" s="1"/>
  <c r="O215" i="1" s="1"/>
  <c r="I221" i="1"/>
  <c r="Q220" i="1" s="1"/>
  <c r="I220" i="1" s="1"/>
  <c r="O221" i="1"/>
  <c r="R220" i="1" s="1"/>
  <c r="O220" i="1" s="1"/>
  <c r="I226" i="1"/>
  <c r="Q225" i="1" s="1"/>
  <c r="I225" i="1" s="1"/>
  <c r="O226" i="1"/>
  <c r="R225" i="1" s="1"/>
  <c r="O225" i="1" s="1"/>
  <c r="Q230" i="1"/>
  <c r="I230" i="1" s="1"/>
  <c r="I231" i="1"/>
  <c r="O231" i="1" s="1"/>
  <c r="R230" i="1" s="1"/>
  <c r="O230" i="1" s="1"/>
  <c r="I236" i="1"/>
  <c r="Q235" i="1" s="1"/>
  <c r="I235" i="1" s="1"/>
  <c r="O236" i="1"/>
  <c r="I240" i="1"/>
  <c r="O240" i="1" s="1"/>
  <c r="I244" i="1"/>
  <c r="O244" i="1"/>
  <c r="I248" i="1"/>
  <c r="O248" i="1"/>
  <c r="I252" i="1"/>
  <c r="O252" i="1"/>
  <c r="I256" i="1"/>
  <c r="O256" i="1" s="1"/>
  <c r="I260" i="1"/>
  <c r="O260" i="1"/>
  <c r="I264" i="1"/>
  <c r="O264" i="1"/>
  <c r="I269" i="1"/>
  <c r="Q268" i="1" s="1"/>
  <c r="I268" i="1" s="1"/>
  <c r="O269" i="1"/>
  <c r="R268" i="1" s="1"/>
  <c r="O268" i="1" s="1"/>
  <c r="I273" i="1"/>
  <c r="O273" i="1"/>
  <c r="I277" i="1"/>
  <c r="O277" i="1"/>
  <c r="I281" i="1"/>
  <c r="O281" i="1" s="1"/>
  <c r="I285" i="1"/>
  <c r="O285" i="1"/>
  <c r="I289" i="1"/>
  <c r="O289" i="1"/>
  <c r="I293" i="1"/>
  <c r="O293" i="1"/>
  <c r="I297" i="1"/>
  <c r="O297" i="1" s="1"/>
  <c r="I302" i="1"/>
  <c r="Q301" i="1" s="1"/>
  <c r="I301" i="1" s="1"/>
  <c r="O302" i="1"/>
  <c r="I306" i="1"/>
  <c r="O306" i="1" s="1"/>
  <c r="I311" i="1"/>
  <c r="Q310" i="1" s="1"/>
  <c r="I310" i="1" s="1"/>
  <c r="O311" i="1"/>
  <c r="R310" i="1" s="1"/>
  <c r="O310" i="1" s="1"/>
  <c r="I316" i="1"/>
  <c r="Q315" i="1" s="1"/>
  <c r="I315" i="1" s="1"/>
  <c r="O316" i="1"/>
  <c r="R315" i="1" s="1"/>
  <c r="O315" i="1" s="1"/>
  <c r="I320" i="1"/>
  <c r="O320" i="1"/>
  <c r="I324" i="1"/>
  <c r="O324" i="1" s="1"/>
  <c r="R33" i="1" l="1"/>
  <c r="O33" i="1" s="1"/>
  <c r="R235" i="1"/>
  <c r="O235" i="1" s="1"/>
  <c r="R301" i="1"/>
  <c r="O301" i="1" s="1"/>
  <c r="R186" i="1"/>
  <c r="O186" i="1" s="1"/>
  <c r="R111" i="1"/>
  <c r="O111" i="1" s="1"/>
  <c r="R90" i="1"/>
  <c r="O90" i="1" s="1"/>
  <c r="O2" i="1" s="1"/>
  <c r="I3" i="1"/>
</calcChain>
</file>

<file path=xl/sharedStrings.xml><?xml version="1.0" encoding="utf-8"?>
<sst xmlns="http://schemas.openxmlformats.org/spreadsheetml/2006/main" count="1076" uniqueCount="361">
  <si>
    <t/>
  </si>
  <si>
    <t>TS</t>
  </si>
  <si>
    <t>VV</t>
  </si>
  <si>
    <t>Technická specifikace: zahrnuje veškeré náklady spojené s objednatelem požadovanými pracemi</t>
  </si>
  <si>
    <t>PP</t>
  </si>
  <si>
    <t>1</t>
  </si>
  <si>
    <t>KUS</t>
  </si>
  <si>
    <t>Ostatní požadavky - vypracování dokumentace</t>
  </si>
  <si>
    <t>R1_02940</t>
  </si>
  <si>
    <t>76</t>
  </si>
  <si>
    <t>P</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</si>
  <si>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</si>
  <si>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3.64*0.7=2,548 [A]</t>
  </si>
  <si>
    <t>POPLATKY ZA LIKVIDACŮ ODPADŮ NEKONTAMINOVANÝCH - 17 02 01  DŘEVO PO STAVEBNÍM POUŽITÍ, Z DEMOLIC</t>
  </si>
  <si>
    <t>T</t>
  </si>
  <si>
    <t>015170</t>
  </si>
  <si>
    <t>75</t>
  </si>
  <si>
    <t>viz.pol.131736+viz.pol.264175(1275.745+22.676)*2.1=2 726,684 [A]</t>
  </si>
  <si>
    <t>POPLATKY ZA LIKVIDACŮ ODPADŮ NEKONTAMINOVANÝCH - 17 05 04  VYTĚŽENÉ ZEMINY A HORNINY -  I. TŘÍDA TĚŽITELNOSTI</t>
  </si>
  <si>
    <t>015111</t>
  </si>
  <si>
    <t>74</t>
  </si>
  <si>
    <t>Ostatné</t>
  </si>
  <si>
    <t>OST</t>
  </si>
  <si>
    <t>SD</t>
  </si>
  <si>
    <t>3=3,000 [A]</t>
  </si>
  <si>
    <t>Technická specifikace  
1. Položka obsahuje:  
– veškeré práce a materiál obsažený v názvu položky  
2. Položka neobsahuje:  
X  
3. Způsob měření:  
Udává se počet kusů kompletní konstrukce nebo práce.</t>
  </si>
  <si>
    <t>TRVALÁ ZAŘÍZENÍ PRO SLEDOVÁNÍ BLUDNÝCH PROUDŮ - VÝVODY Z VÝSTUŽE</t>
  </si>
  <si>
    <t>75Z240</t>
  </si>
  <si>
    <t>73</t>
  </si>
  <si>
    <t>Slaboprúd</t>
  </si>
  <si>
    <t>N00.1</t>
  </si>
  <si>
    <t>zahrnuje veškeré náklady spojené s objednatelem požadovanými zařízeními</t>
  </si>
  <si>
    <t>VÝTAH ELEKTRICKÝ LANOVÝ BEZ STROJOVNY NAPRŮCHOZÍ, NOSNOST 630KG, ZDVIH 4,310M</t>
  </si>
  <si>
    <t>VÝTAH ELEKTRICKÝ LANOVÝ BEZ STROJOVNY NEPRŮCHOZÍ NOSNOST, 630KG, ZDVIH 4,310M</t>
  </si>
  <si>
    <t>R3300002</t>
  </si>
  <si>
    <t>72</t>
  </si>
  <si>
    <t>VÝTAH ELEKTRICKÝ LANOVÝ BEZ STROJOVNY NAPRŮCHOZÍ, NOSNOST 630KG, ZDVIH 4,195M</t>
  </si>
  <si>
    <t>VÝTAH ELEKTRICKÝ LANOVÝ BEZ STROJOVNY NEPRŮCHOZÍ NOSNOST, 630KG, ZDVIH 4,195M</t>
  </si>
  <si>
    <t>R3300001</t>
  </si>
  <si>
    <t>71</t>
  </si>
  <si>
    <t>Dopravní zařízení</t>
  </si>
  <si>
    <t>N00</t>
  </si>
  <si>
    <t>Položka zahrnuje dovoz, montáž, údržbu, opotřebení (nájemné), demontáž, konzervaci, odvoz.</t>
  </si>
  <si>
    <t>DOČASNÉ KONSTRUKCE DŘEVĚNÉ VČET ODSTRAN</t>
  </si>
  <si>
    <t>M3</t>
  </si>
  <si>
    <t>94818</t>
  </si>
  <si>
    <t>70</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</si>
  <si>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</si>
  <si>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152.565+18=170,565 [A]</t>
  </si>
  <si>
    <t>DROBNÉ DOPLŇK KONSTR KOVOVÉ NEREZ</t>
  </si>
  <si>
    <t>kg</t>
  </si>
  <si>
    <t>936501</t>
  </si>
  <si>
    <t>69</t>
  </si>
  <si>
    <t>-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</si>
  <si>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DROBNÉ DOPLŇK KONSTR DŘEVĚNÉ</t>
  </si>
  <si>
    <t>93610</t>
  </si>
  <si>
    <t>68</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</si>
  <si>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</si>
  <si>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ŽLABY Z DÍLCŮ Z POLYMERBETONU SVĚTLÉ ŠÍŘKY DO 100MM VČETNĚ MŘÍŽÍ</t>
  </si>
  <si>
    <t>m</t>
  </si>
  <si>
    <t>93541</t>
  </si>
  <si>
    <t>67</t>
  </si>
  <si>
    <t>položka zahrnuje dodávku a osazení předepsaného materiálu, očištění ploch spáry před úpravou, očištění okolí spáry po úpravě  nezahrnuje těsnící profil</t>
  </si>
  <si>
    <t>TĚSNĚNÍ DILATAČNÍCH SPAR SILIKONOVÝM TMELEM PRŮŘEZU DO 300MM2</t>
  </si>
  <si>
    <t>931383</t>
  </si>
  <si>
    <t>66</t>
  </si>
  <si>
    <t>položka zahrnuje dodávku a osazení předepsaného materiálu, očištění ploch spáry před úpravou, očištění okolí spáry po úpravě</t>
  </si>
  <si>
    <t>VLOŽKA DILAT SPAR Z PRYŽ PÁSŮ ŠÍŘ DO 400MM PROFIL TL DO 12MM</t>
  </si>
  <si>
    <t>931244</t>
  </si>
  <si>
    <t>65</t>
  </si>
  <si>
    <t>VLOŽKA DILATAČ SPAR Z PRYŽ PÁSŮ ŠÍŘ DO 400MM HLADKÝCH</t>
  </si>
  <si>
    <t>931241</t>
  </si>
  <si>
    <t>64</t>
  </si>
  <si>
    <t>položka zahrnuje:  - dodání a osazení nivelační značky včetně nutných zemních prací  - vnitrostaveništní a mimostaveništní dopravu</t>
  </si>
  <si>
    <t>NIVELAČNÍ ZNAČKY KOVOVÉ</t>
  </si>
  <si>
    <t>91345</t>
  </si>
  <si>
    <t>63</t>
  </si>
  <si>
    <t>Ostatné konštrukcie a práce-búranie</t>
  </si>
  <si>
    <t>9</t>
  </si>
  <si>
    <t>Položka zahrnuje dodávku a osazení předepsané mříže včetně rámu</t>
  </si>
  <si>
    <t>NEREZOVÝ POKLOP S RÁMEM SAMOSTATNĚ ZADLAŽĎOVACÍ UZAMYKATELNÝ</t>
  </si>
  <si>
    <t>R89911A</t>
  </si>
  <si>
    <t>62</t>
  </si>
  <si>
    <t>položka zahrnuje:  dodávku a osazení předepsaného dílce včetně mříže  předepsané podkladní konstrukce</t>
  </si>
  <si>
    <t>prostupy pro chráničky26=26,000 [A]</t>
  </si>
  <si>
    <t>položka zahrnuje:  
dodávku a osazení předepsaného dílce</t>
  </si>
  <si>
    <t>TVAROVKA PRO PROSTUP HYDROIZOLACE</t>
  </si>
  <si>
    <t>R89738</t>
  </si>
  <si>
    <t>61</t>
  </si>
  <si>
    <t>- Položka zahrnuje veškerý materiál, výrobky a polotovary, včetně mimostaveništní a vnitrostaveništní dopravy (rovněž přesuny), včetně naložení a složení,případně s uložením.</t>
  </si>
  <si>
    <t>STUPADLA (A POD)</t>
  </si>
  <si>
    <t>89915</t>
  </si>
  <si>
    <t>60</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</si>
  <si>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</si>
  <si>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ŠACHTY KANALIZAČNÍ PLASTOVÉ D 500MM</t>
  </si>
  <si>
    <t>894857</t>
  </si>
  <si>
    <t>59</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</si>
  <si>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</si>
  <si>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CHRÁNIČKY Z TRUB PLAST DN DO 50MM</t>
  </si>
  <si>
    <t>87615</t>
  </si>
  <si>
    <t>58</t>
  </si>
  <si>
    <t>CHRÁNIČKY Z TRUB PLAST DN DO 40MM</t>
  </si>
  <si>
    <t>87614</t>
  </si>
  <si>
    <t>57</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</si>
  <si>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</si>
  <si>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Z TRUB PLASTOVÝCH ODPADNÍCH DN DO 150MM</t>
  </si>
  <si>
    <t>87433</t>
  </si>
  <si>
    <t>56</t>
  </si>
  <si>
    <t>POTRUBÍ Z TRUB PLAST ODPAD DN DO 50MM</t>
  </si>
  <si>
    <t>87415</t>
  </si>
  <si>
    <t>55</t>
  </si>
  <si>
    <t>Rúrové vedenie</t>
  </si>
  <si>
    <t>8</t>
  </si>
  <si>
    <t>- položky podlah a obkladů zahrnují kompletní podlahy a obklad, včetně úpravy podkladu, spojovací, spárové malty nebo tmely, dilatace, úpravy rohů, koutů, kolem otvorů, okrajů a pod.</t>
  </si>
  <si>
    <t>PODLAHY Z PŘÍRODNÍHO KAMENE TVRDÉHO</t>
  </si>
  <si>
    <t>m2</t>
  </si>
  <si>
    <t>77202</t>
  </si>
  <si>
    <t>54</t>
  </si>
  <si>
    <t>Podlahy z prírodného a konglomerovaného kameňa</t>
  </si>
  <si>
    <t>772</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</si>
  <si>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</si>
  <si>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OPLECHOVÁNÍ A LEMOVÁNÍ KONSTRUKCÍ Z POZINKOVANÉHO PLECHU</t>
  </si>
  <si>
    <t>76421</t>
  </si>
  <si>
    <t>53</t>
  </si>
  <si>
    <t>Konštrukcie klampiarske</t>
  </si>
  <si>
    <t>764</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</si>
  <si>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</si>
  <si>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ČERPADLA</t>
  </si>
  <si>
    <t>72410</t>
  </si>
  <si>
    <t>52</t>
  </si>
  <si>
    <t>Zdravotechnika - strojné vybavenie</t>
  </si>
  <si>
    <t>724</t>
  </si>
  <si>
    <t>položka zahrnuje:  - dodání předepsaného materiálu  - očištění a ošetření podkladu, zadávací dokumentace může zahrnout i případné vyspravení  - zřízení povlakové krytiny jako kompletního povlaku, případně komplet. soustavy nebo systému podle příslušného technolog. předpisu  - zřízení povlakové krytiny po etapách, včetně pracovních spár a spojů  - úprava u okrajů, rohů, hran, dilatačních i pracovních spojů, odvodnění, otvorů, a pod.  - zajištění odvodnění povrchu  - úprava, očištění a ošetření prostoru kolem krytiny</t>
  </si>
  <si>
    <t>POVLAKOVÉ KRYTINY STŘECH PLOCHÝCH DVOUVRST ASF IZOL PÁSY</t>
  </si>
  <si>
    <t>71212</t>
  </si>
  <si>
    <t>51</t>
  </si>
  <si>
    <t>Izolácie striech, povlakové krytiny</t>
  </si>
  <si>
    <t>712</t>
  </si>
  <si>
    <t>položka zahrnuje:  - dodání předepsaného ochranného materiálu  - zřízení ochrany izolace</t>
  </si>
  <si>
    <t>OCHRANA IZOLACE NA POVRCHU TEXTILIÍ</t>
  </si>
  <si>
    <t>711509</t>
  </si>
  <si>
    <t>50</t>
  </si>
  <si>
    <t>OCHRANA IZOLACE NA POVRCHU Z PE FÓLIE</t>
  </si>
  <si>
    <t>711507</t>
  </si>
  <si>
    <t>49</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</si>
  <si>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</si>
  <si>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IZOLACE ZVLÁŠT KONSTR PROTI TLAK VODĚ ASFALT NÁTĚRY</t>
  </si>
  <si>
    <t>711221</t>
  </si>
  <si>
    <t>48</t>
  </si>
  <si>
    <t>IZOLACE BĚŽNÝCH KONSTRUKCÍ PROTI VOLNĚ STÉKAJÍCÍ VODĚ ASFALTOVÝMI PÁSY</t>
  </si>
  <si>
    <t>711132</t>
  </si>
  <si>
    <t>47</t>
  </si>
  <si>
    <t>IZOLACE BĚŽNÝCH KONSTRUKCÍ PROTI VOLNĚ STÉKAJÍCÍ VODĚ ASFALTOVÝMI NÁTĚRY</t>
  </si>
  <si>
    <t>711131</t>
  </si>
  <si>
    <t>46</t>
  </si>
  <si>
    <t>IZOLACE BĚŽNÝCH KONSTRUKCÍ PROTI TLAKOVÉ VODĚ ASFALTOVÝMI PÁSY</t>
  </si>
  <si>
    <t>711122</t>
  </si>
  <si>
    <t>45</t>
  </si>
  <si>
    <t>IZOLACE BĚŽN KONSTR PROTI TLAK VODĚ ASFALT NÁTĚRY</t>
  </si>
  <si>
    <t>711121</t>
  </si>
  <si>
    <t>44</t>
  </si>
  <si>
    <t>Izolácie proti vode a vlhkosti</t>
  </si>
  <si>
    <t>711</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</si>
  <si>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</si>
  <si>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VETRACÍ MŘÍŽKA OCELOVÁ S RÁMEM 200X200 MM VČ POVRCHOVÉ ÚPRAVY</t>
  </si>
  <si>
    <t>R641211</t>
  </si>
  <si>
    <t>43</t>
  </si>
  <si>
    <t>položka zahrnuje:  dodávku veškerého materiálu potřebného pro předepsanou úpravu v předepsané kvalitě  nutné vyspravení podkladu, případně zatření spar zdiva  položení vrstvy v předepsané tloušťce  potřebná lešení a podpěrné konstrukce</t>
  </si>
  <si>
    <t>SJEDNOCUJÍCÍ STĚRKA JEMNOU MALTOU TL CCA 2MM</t>
  </si>
  <si>
    <t>HYDROIZOLAĆNÍ KRYSTALIZAČNÍ STĚRKA</t>
  </si>
  <si>
    <t>R62641</t>
  </si>
  <si>
    <t>42</t>
  </si>
  <si>
    <t>položka zahrnuje:  - dodávku předepsaného kameniva včetně mimostaveništní i vnitrostaveništní dopravy  - úpravu podloží a povrchu  - předepsané zhutnění  není-li v zadávací dokumentaci uvedeno jinak, jedná se o nakupovaný materiál</t>
  </si>
  <si>
    <t>NÁSYP PODLAH Z KAMENIVA</t>
  </si>
  <si>
    <t>63150</t>
  </si>
  <si>
    <t>41</t>
  </si>
  <si>
    <t>-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Dokumentace pro zadání stavby může dále předepsat, že cena položky ještě obsahuje například:  - povrchovou antikorozní úpravu výztuže,  - separaci výztuže,  - osazení měřících zařízení a úpravy pro ně,  - osazení měřících skříní nebo míst pro měření bludných proudů.</t>
  </si>
  <si>
    <t>VÝZTUŽ MAZANIN Z KARI SÍTÍ</t>
  </si>
  <si>
    <t>631366</t>
  </si>
  <si>
    <t>40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</si>
  <si>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</si>
  <si>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MAZANINA ZE ŽELEZOBETONU DO C30/37</t>
  </si>
  <si>
    <t>631325</t>
  </si>
  <si>
    <t>39</t>
  </si>
  <si>
    <t>MAZANINA Z PROSTÉHO BETONU C25/30</t>
  </si>
  <si>
    <t>631314</t>
  </si>
  <si>
    <t>38</t>
  </si>
  <si>
    <t>Úpravy povrchov, podlahy, osadenie</t>
  </si>
  <si>
    <t>6</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</si>
  <si>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</si>
  <si>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MC</t>
  </si>
  <si>
    <t>58252</t>
  </si>
  <si>
    <t>37</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</si>
  <si>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</si>
  <si>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ASFALTOVÝ BETON PRO OBRUSNÉ VRSTVY ACO 11 TL. 40MM</t>
  </si>
  <si>
    <t>574A33</t>
  </si>
  <si>
    <t>36</t>
  </si>
  <si>
    <t>- dodání všech předepsaných materiálů pro postřiky v předepsaném množství  - provedení dle předepsaného technologického předpisu  - zřízení vrstvy bez rozlišení šířky, pokládání vrstvy po etapách  - úpravu napojení, ukončení</t>
  </si>
  <si>
    <t>SPOJOVACÍ POSTŘIK Z ASFALTU DO 1,0KG/M2</t>
  </si>
  <si>
    <t>572221</t>
  </si>
  <si>
    <t>35</t>
  </si>
  <si>
    <t>Komunikácie</t>
  </si>
  <si>
    <t>5</t>
  </si>
  <si>
    <t>-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t>
  </si>
  <si>
    <t>2*2.2*0.4=1,760 [A]</t>
  </si>
  <si>
    <t>-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t>
  </si>
  <si>
    <t>DLAŽBY PRO NEVIDOMÉ Z BETONOVÝCH DLAŽDIC NA MC</t>
  </si>
  <si>
    <t>R465922</t>
  </si>
  <si>
    <t>34</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</si>
  <si>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</si>
  <si>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STŘEŠNÍ PLÁŠŤ Z BEZPEČNOSTNÍHO SKLA S ODOLNOSTÍ PROTI UV ZÁŘENÍ, NOSNÁ KCE NEREZ</t>
  </si>
  <si>
    <t>R44415</t>
  </si>
  <si>
    <t>33</t>
  </si>
  <si>
    <t>položka zahrnuje dodávku předepsaného kameniva, mimostaveništní a vnitrostaveništní dopravu a jeho uložení  není-li v zadávací dokumentaci uvedeno jinak, jedná se o nakupovaný materiál</t>
  </si>
  <si>
    <t>VÝPLŇ ZA OPĚRAMI A ZDMI Z KAMENIVA DRCENÉHO, INDEX ZHUTNĚNÍ ID DO 0,9</t>
  </si>
  <si>
    <t>458523</t>
  </si>
  <si>
    <t>32</t>
  </si>
  <si>
    <t>VÝPLŇ ZA OPĚRAMI A ZDMI Z KAMENIVA DRCENÉHO</t>
  </si>
  <si>
    <t>45852</t>
  </si>
  <si>
    <t>31</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</si>
  <si>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</si>
  <si>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VYROVNÁVACÍ A SPÁDOVÝ PROSTÝ BETON C30/37</t>
  </si>
  <si>
    <t>457315</t>
  </si>
  <si>
    <t>30</t>
  </si>
  <si>
    <t>VÝPLŇ VRSTVY Z KAMENIVA TĚŽENÉHO, INDEX ZHUTNĚNÍ ID DO 0,9</t>
  </si>
  <si>
    <t>451573</t>
  </si>
  <si>
    <t>29</t>
  </si>
  <si>
    <t>PODKLADNÍ A VÝPLŇOVÉ VRSTVY Z PROSTÉHO BETONU C30/37</t>
  </si>
  <si>
    <t>451315</t>
  </si>
  <si>
    <t>28</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</si>
  <si>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</si>
  <si>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VÝZTUŽ SCHODIŠŤ KONSTR Z BETONÁŘSKÉ OCELI 10505, B500B</t>
  </si>
  <si>
    <t>431365</t>
  </si>
  <si>
    <t>27</t>
  </si>
  <si>
    <t>SCHODIŠŤ KONSTR ZE ŽELEZOBETONU DO C30/37</t>
  </si>
  <si>
    <t>431325</t>
  </si>
  <si>
    <t>26</t>
  </si>
  <si>
    <t>Vodorovné konštrukcie</t>
  </si>
  <si>
    <t>4</t>
  </si>
  <si>
    <t>VÝZTUŽ MOSTNÍ RÁMOVÉ KONSTR ŽELBET Z KARI SÍTÍ</t>
  </si>
  <si>
    <t>389366</t>
  </si>
  <si>
    <t>25</t>
  </si>
  <si>
    <t>VÝZTUŽ MOSTNÍ RÁMOVÉ KONSTRUKCE Z OCELI 10505, B500B</t>
  </si>
  <si>
    <t>389365</t>
  </si>
  <si>
    <t>24</t>
  </si>
  <si>
    <t>17+181=198,000 [A]</t>
  </si>
  <si>
    <t>MOSTNÍ RÁMOVÉ KONSTRUKCE ZE ŽELEZOBETONU C30/37</t>
  </si>
  <si>
    <t>389325</t>
  </si>
  <si>
    <t>23</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</si>
  <si>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</si>
  <si>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ZÁBRADLÍ Z DÍLCŮ KOVOVÝCH ŽÁROVĚ ZINK PONOREM S NÁTĚREM</t>
  </si>
  <si>
    <t>348173</t>
  </si>
  <si>
    <t>22</t>
  </si>
  <si>
    <t>Položka zahrnuje veškerý materiál, výrobky a polotovary, včetně mimostaveništní a vnitrostaveništní dopravy (rovněž přesuny), včetně naložení a složení, případně s uložením.</t>
  </si>
  <si>
    <t>PT-7, hr.7cm338.24*0.07=23,677 [A]</t>
  </si>
  <si>
    <t>IZOLAČNÍ PŘIZDÍVKY Z CIHEL A TVÁRNIC NEPÁLENÝCH</t>
  </si>
  <si>
    <t>34627</t>
  </si>
  <si>
    <t>21</t>
  </si>
  <si>
    <t>Zvislé a kompletné konštrukcie</t>
  </si>
  <si>
    <t>3</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</si>
  <si>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</si>
  <si>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VÝZTUŽ STŘÍKANÉHO BETONU Z KARI SITÍ</t>
  </si>
  <si>
    <t>289366</t>
  </si>
  <si>
    <t>20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</si>
  <si>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</si>
  <si>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STŘÍKANÝ BETON DO C12/15</t>
  </si>
  <si>
    <t>289312</t>
  </si>
  <si>
    <t>19</t>
  </si>
  <si>
    <t>VÝZTUŽ ZÁKLADŮ Z KARI SÍTÍ</t>
  </si>
  <si>
    <t>272366</t>
  </si>
  <si>
    <t>18</t>
  </si>
  <si>
    <t>ZÁKLADY Z PROSTÉHO BETONU DO C30/37</t>
  </si>
  <si>
    <t>272315</t>
  </si>
  <si>
    <t>17</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</si>
  <si>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</si>
  <si>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VRTY PRO PILOTY TŘ I A II D DO 300MM</t>
  </si>
  <si>
    <t>264715</t>
  </si>
  <si>
    <t>16</t>
  </si>
  <si>
    <t>položka zahrnuje odstranění stěn včetně odvozu a uložení na skládku</t>
  </si>
  <si>
    <t>VYTAŽENÍ ŠTĚTOVÝCH STĚN Z DŘEVĚNÝCH DÍLCŮ (KUBATURA)</t>
  </si>
  <si>
    <t>23718</t>
  </si>
  <si>
    <t>15</t>
  </si>
  <si>
    <t>ODŘEZÁNÍ ŠTĚTOVÝCH STĚN Z KOVOVÝCH DÍLCŮ</t>
  </si>
  <si>
    <t>237172</t>
  </si>
  <si>
    <t>14</t>
  </si>
  <si>
    <t>10.854+1.554=12,408 [A]</t>
  </si>
  <si>
    <t>VYTAŽENÍ ŠTĚTOVÝCH STĚN Z KOVOVÝCH DÍLCŮ (HMOTNOST)</t>
  </si>
  <si>
    <t>237171</t>
  </si>
  <si>
    <t>13</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</si>
  <si>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</si>
  <si>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ŠTĚTOVÉ STĚNY NASAZENÉ Z KOVOVÝCH DÍLCŮ DOČASNÉ (HMOTNOST)</t>
  </si>
  <si>
    <t>23417</t>
  </si>
  <si>
    <t>12</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</si>
  <si>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dílenská dokumentace, včetně technologického předpisu spojování,  - zřízení montážních a dilatačních spojů, spar, včetně potřebných úprav, vložek, opracování, očištění a ošetření,  - všechny druhy ocelového kotvení,  - osazení značek, včetně jejich zaměření.  - veškeré úpravy dřeva pro zlepšení jeho užitných vlastností (impregnace, zpevňování a pod.),  - veškeré druhy povrchových úprav,  - zvláštní spojové prostředky, rozebíratelnost konstrukce,  - osazení měřících zařízení a úprav pro ně.</t>
  </si>
  <si>
    <t>ŠTĚTOVÉ STĚNY BERANĚNÉ Z DŘEVĚNÝCH DÍLCŮ DOČASNÉ (KUBATURA)</t>
  </si>
  <si>
    <t>23218</t>
  </si>
  <si>
    <t>11</t>
  </si>
  <si>
    <t>ŠTĚTOVÉ STĚNY BERANĚNÉ Z KOVOVÝCH DÍLCŮ DOČASNÉ (HMOTNOST)</t>
  </si>
  <si>
    <t>23217</t>
  </si>
  <si>
    <t>10</t>
  </si>
  <si>
    <t>- zřízení stěny  - dodání štětovnic v požadované kvalitě,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</si>
  <si>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ŠTĚTOVÉ STĚNY BERANĚNÉ Z KOVOVÝCH DÍLCŮ TRVALÉ (HMOTNOST)</t>
  </si>
  <si>
    <t>23117</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</si>
  <si>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</si>
  <si>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VÝZTUŽ PILOT TUHÁ</t>
  </si>
  <si>
    <t>224367</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</si>
  <si>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</si>
  <si>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PILOTY ZE ŽELEZOBETONU C16/20</t>
  </si>
  <si>
    <t>224323</t>
  </si>
  <si>
    <t>7</t>
  </si>
  <si>
    <t>Zakladanie</t>
  </si>
  <si>
    <t>2</t>
  </si>
  <si>
    <t>položka zahrnuje úpravu pláně včetně vyrovnání výškových rozdílů. Míru zhutnění určuje projekt.</t>
  </si>
  <si>
    <t>ÚPRAVA PLÁNĚ SE ZHUTNĚNÍM V HORNINĚ TŘ. I</t>
  </si>
  <si>
    <t>18110</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</si>
  <si>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</si>
  <si>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OBSYP POTRUBÍ A OBJEKTŮ Z NAKUPOVANÝCH MATERIÁLŮ</t>
  </si>
  <si>
    <t>17581</t>
  </si>
  <si>
    <t>příplatek obsahuje náklady na vodorovné přemístění rubaniny na povrcvhu nad 20km za každý další km;   - potřebnou mechanizaci;  - měří se v „m3“ v rostlém (nerozpojeném) objemu rubaniny.</t>
  </si>
  <si>
    <t>odvoz do 15km(12+3)22.676*3=68,028 [A]</t>
  </si>
  <si>
    <t>VODOROVNÉ PŘEMÍSTĚNÍ RUBANINY NA POVRCHU PŘÍPL ZA DALŠÍ 1KM</t>
  </si>
  <si>
    <t>161219</t>
  </si>
  <si>
    <t>Zahrnuje vodorovné přemístění, dopravu, přeložení a manipulaci s rubaninou na povrchu z výrubu v podzemí (včetně rubaniny z nezaviněného nadvýrubu) na skládku, nebo mezideponii do 12km;   - vodorovné přemístění suti z vybouraných konstrukcí a vybouraných hmot z podzemí na povrchu;   - potřebnou mechanizaci;  - měří se v „m3“ v rostlém (nerozpojeném) objemu rubaniny.</t>
  </si>
  <si>
    <t>22.676=22,676 [A]</t>
  </si>
  <si>
    <t>VODOROVNÉ PŘEMÍSTĚNÍ RUBANINY NA POVRCHU DO 12 KM</t>
  </si>
  <si>
    <t>161216</t>
  </si>
  <si>
    <t>položka zahrnuje příplatek k vodorovnému přemístění zeminy za každý další 1km nad 20km</t>
  </si>
  <si>
    <t>odvoz do 15km(12+3)3*1275.745=3 827,235 [A]</t>
  </si>
  <si>
    <t>PŘÍPLATEK ZA DALŠÍ 1KM DOPRAVY ZEMINY</t>
  </si>
  <si>
    <t>131739</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</si>
  <si>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</si>
  <si>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JAM ZAPAŽ I NEPAŽ TŘ. I, ODVOZ DO 12KM</t>
  </si>
  <si>
    <t>131736</t>
  </si>
  <si>
    <t>Zemné práce</t>
  </si>
  <si>
    <t>0</t>
  </si>
  <si>
    <t>Celkem</t>
  </si>
  <si>
    <t>Jednotková</t>
  </si>
  <si>
    <t>21,00</t>
  </si>
  <si>
    <t>Cena</t>
  </si>
  <si>
    <t>Množství</t>
  </si>
  <si>
    <t>MJ</t>
  </si>
  <si>
    <t>Název položky</t>
  </si>
  <si>
    <t>Varianta</t>
  </si>
  <si>
    <t>Kód položky</t>
  </si>
  <si>
    <t>Poř. číslo</t>
  </si>
  <si>
    <t>Typ</t>
  </si>
  <si>
    <t>15,00</t>
  </si>
  <si>
    <t>Žst. Střelice, most v km 142,680 - podchod</t>
  </si>
  <si>
    <t>SO 03-19-02</t>
  </si>
  <si>
    <t>Rozpočet:</t>
  </si>
  <si>
    <t>O</t>
  </si>
  <si>
    <t>0,00</t>
  </si>
  <si>
    <t>Elektrizace trati vč. PEÚ Brno - Zastávka u Brna 1.etapa - po připomínkách</t>
  </si>
  <si>
    <t>18060</t>
  </si>
  <si>
    <t xml:space="preserve">Stavba: </t>
  </si>
  <si>
    <t>S</t>
  </si>
  <si>
    <t>Příloha k formuláři pro ocenění nabídky</t>
  </si>
  <si>
    <t>Firma: SUDOP BRNO, spol. s r.o.</t>
  </si>
  <si>
    <t>ASPE10</t>
  </si>
  <si>
    <t>SO 03-19-02-a</t>
  </si>
  <si>
    <t>změna č.1 z 24.10.2019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</si>
</sst>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9" x14ac:knownFonts="1">
    <font>
      <sz val="10"/>
      <name val="Arial"/>
    </font>
    <font>
      <b/>
      <sz val="10"/>
      <name val="Arial"/>
      <family val="2"/>
      <charset val="238"/>
    </font>
    <font>
      <sz val="10"/>
      <color indexed="9"/>
      <name val="Arial"/>
      <family val="2"/>
      <charset val="238"/>
    </font>
    <font>
      <b/>
      <sz val="11"/>
      <name val="Arial"/>
      <family val="2"/>
      <charset val="238"/>
    </font>
    <font>
      <b/>
      <sz val="16"/>
      <color indexed="8"/>
      <name val="Arial"/>
      <family val="2"/>
      <charset val="238"/>
    </font>
    <font>
      <strike/>
      <sz val="10"/>
      <name val="Arial"/>
      <family val="2"/>
      <charset val="238"/>
    </font>
    <font>
      <i/>
      <strike/>
      <sz val="10"/>
      <name val="Arial"/>
      <family val="2"/>
      <charset val="238"/>
    </font>
    <font>
      <b/>
      <strike/>
      <sz val="10"/>
      <name val="Arial"/>
      <family val="2"/>
      <charset val="238"/>
    </font>
    <font>
      <sz val="10"/>
      <color rgb="FFFF0000"/>
      <name val="Arial"/>
      <family val="2"/>
      <charset val="238"/>
    </font>
  </fonts>
  <fills count="5">
    <fill>
      <patternFill patternType="none"/>
    </fill>
    <fill>
      <patternFill patternType="gray125"/>
    </fill>
    <fill>
      <patternFill patternType="solid">
        <fgColor rgb="FFD9D9D9"/>
        <bgColor indexed="64"/>
      </patternFill>
    </fill>
    <fill>
      <patternFill patternType="solid">
        <fgColor rgb="FFCB441A"/>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38">
    <xf numFmtId="0" fontId="0" fillId="0" borderId="0" xfId="0">
      <alignment vertical="center"/>
    </xf>
    <xf numFmtId="0" fontId="0" fillId="0" borderId="0" xfId="0" applyAlignment="1">
      <alignment vertical="top"/>
    </xf>
    <xf numFmtId="0" fontId="0" fillId="0" borderId="2" xfId="0" applyBorder="1" applyAlignment="1">
      <alignment vertical="top"/>
    </xf>
    <xf numFmtId="0" fontId="0" fillId="0" borderId="1" xfId="0" applyBorder="1">
      <alignment vertical="center"/>
    </xf>
    <xf numFmtId="0" fontId="0" fillId="2" borderId="3" xfId="0" applyFill="1" applyBorder="1">
      <alignment vertical="center"/>
    </xf>
    <xf numFmtId="0" fontId="1" fillId="2" borderId="4" xfId="0" applyFont="1" applyFill="1" applyBorder="1" applyAlignment="1">
      <alignment vertical="center" wrapText="1"/>
    </xf>
    <xf numFmtId="4" fontId="1" fillId="2" borderId="4" xfId="0" applyNumberFormat="1" applyFont="1" applyFill="1" applyBorder="1" applyAlignment="1">
      <alignment horizontal="center" vertical="center"/>
    </xf>
    <xf numFmtId="0" fontId="0" fillId="2" borderId="4" xfId="0" applyFill="1" applyBorder="1">
      <alignment vertical="center"/>
    </xf>
    <xf numFmtId="0" fontId="1" fillId="2" borderId="4" xfId="0" applyFont="1" applyFill="1" applyBorder="1" applyAlignment="1">
      <alignment horizontal="right" vertical="center"/>
    </xf>
    <xf numFmtId="0" fontId="2" fillId="3" borderId="1" xfId="0" applyFont="1" applyFill="1" applyBorder="1" applyAlignment="1">
      <alignment horizontal="center" vertical="center" wrapText="1"/>
    </xf>
    <xf numFmtId="0" fontId="3" fillId="2" borderId="3" xfId="0" applyFont="1" applyFill="1" applyBorder="1" applyAlignment="1">
      <alignment horizontal="left" vertical="center"/>
    </xf>
    <xf numFmtId="0" fontId="3" fillId="2" borderId="3" xfId="0" applyFont="1" applyFill="1" applyBorder="1">
      <alignment vertical="center"/>
    </xf>
    <xf numFmtId="4" fontId="0" fillId="2" borderId="1" xfId="0" applyNumberFormat="1" applyFill="1" applyBorder="1" applyAlignment="1">
      <alignment horizontal="center" vertical="center"/>
    </xf>
    <xf numFmtId="0" fontId="0" fillId="2" borderId="5" xfId="0" applyFill="1" applyBorder="1">
      <alignment vertical="center"/>
    </xf>
    <xf numFmtId="0" fontId="0" fillId="2" borderId="0" xfId="0" applyFill="1">
      <alignment vertical="center"/>
    </xf>
    <xf numFmtId="0" fontId="3" fillId="2" borderId="0" xfId="0" applyFont="1" applyFill="1" applyAlignment="1">
      <alignment horizontal="left" vertical="center"/>
    </xf>
    <xf numFmtId="0" fontId="3" fillId="2" borderId="0" xfId="0" applyFont="1" applyFill="1">
      <alignment vertical="center"/>
    </xf>
    <xf numFmtId="0" fontId="4" fillId="2" borderId="0" xfId="0" applyFont="1" applyFill="1" applyAlignment="1">
      <alignment horizontal="center" vertical="center"/>
    </xf>
    <xf numFmtId="0" fontId="2" fillId="3" borderId="1" xfId="0" applyFont="1" applyFill="1" applyBorder="1" applyAlignment="1">
      <alignment horizontal="center" vertical="center" wrapText="1"/>
    </xf>
    <xf numFmtId="0" fontId="3" fillId="2" borderId="0" xfId="0" applyFont="1" applyFill="1" applyAlignment="1">
      <alignment horizontal="right" vertical="center"/>
    </xf>
    <xf numFmtId="0" fontId="0" fillId="2" borderId="0" xfId="0" applyFill="1">
      <alignment vertical="center"/>
    </xf>
    <xf numFmtId="0" fontId="3" fillId="2" borderId="3" xfId="0" applyFont="1" applyFill="1" applyBorder="1" applyAlignment="1">
      <alignment horizontal="right" vertical="center"/>
    </xf>
    <xf numFmtId="0" fontId="0" fillId="2" borderId="3" xfId="0" applyFill="1" applyBorder="1">
      <alignment vertical="center"/>
    </xf>
    <xf numFmtId="0" fontId="5" fillId="4" borderId="1" xfId="0" applyFont="1" applyFill="1" applyBorder="1" applyAlignment="1">
      <alignment horizontal="right" vertical="center"/>
    </xf>
    <xf numFmtId="0" fontId="5" fillId="4" borderId="1" xfId="0" applyFont="1" applyFill="1" applyBorder="1">
      <alignment vertical="center"/>
    </xf>
    <xf numFmtId="0" fontId="5" fillId="4" borderId="1" xfId="0" applyFont="1" applyFill="1" applyBorder="1" applyAlignment="1">
      <alignment vertical="center" wrapText="1"/>
    </xf>
    <xf numFmtId="0" fontId="5" fillId="4" borderId="1" xfId="0" applyFont="1" applyFill="1" applyBorder="1" applyAlignment="1">
      <alignment horizontal="center" vertical="center"/>
    </xf>
    <xf numFmtId="164" fontId="5" fillId="4" borderId="1" xfId="0" applyNumberFormat="1" applyFont="1" applyFill="1" applyBorder="1" applyAlignment="1">
      <alignment horizontal="center" vertical="center"/>
    </xf>
    <xf numFmtId="4" fontId="5" fillId="4" borderId="1" xfId="0" applyNumberFormat="1" applyFont="1" applyFill="1" applyBorder="1" applyAlignment="1">
      <alignment horizontal="center" vertical="center"/>
    </xf>
    <xf numFmtId="0" fontId="5" fillId="4" borderId="0" xfId="0" applyFont="1" applyFill="1">
      <alignment vertical="center"/>
    </xf>
    <xf numFmtId="0" fontId="5" fillId="4" borderId="1" xfId="0" applyFont="1" applyFill="1" applyBorder="1" applyAlignment="1">
      <alignment horizontal="left" vertical="center" wrapText="1"/>
    </xf>
    <xf numFmtId="0" fontId="6" fillId="4" borderId="1" xfId="0" applyFont="1" applyFill="1" applyBorder="1" applyAlignment="1">
      <alignment horizontal="left" vertical="center" wrapText="1"/>
    </xf>
    <xf numFmtId="0" fontId="5" fillId="4" borderId="3" xfId="0" applyFont="1" applyFill="1" applyBorder="1">
      <alignment vertical="center"/>
    </xf>
    <xf numFmtId="0" fontId="7" fillId="4" borderId="3" xfId="0" applyFont="1" applyFill="1" applyBorder="1" applyAlignment="1">
      <alignment horizontal="right" vertical="center"/>
    </xf>
    <xf numFmtId="0" fontId="7" fillId="4" borderId="4" xfId="0" applyFont="1" applyFill="1" applyBorder="1" applyAlignment="1">
      <alignment vertical="center" wrapText="1"/>
    </xf>
    <xf numFmtId="4" fontId="7" fillId="4" borderId="3"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8" fillId="2" borderId="3" xfId="0" applyFont="1" applyFill="1" applyBorder="1">
      <alignmen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 y="9525"/>
          <a:ext cx="11430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7"/>
  <sheetViews>
    <sheetView tabSelected="1" zoomScaleNormal="100" workbookViewId="0">
      <pane ySplit="7" topLeftCell="A8" activePane="bottomLeft" state="frozen"/>
      <selection pane="bottomLeft" activeCell="H3" sqref="H3"/>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358</v>
      </c>
      <c r="B1" s="14"/>
      <c r="C1" s="14"/>
      <c r="D1" s="14"/>
      <c r="E1" s="14" t="s">
        <v>357</v>
      </c>
      <c r="F1" s="14"/>
      <c r="G1" s="14"/>
      <c r="H1" s="14"/>
      <c r="I1" s="14"/>
      <c r="P1" t="s">
        <v>259</v>
      </c>
    </row>
    <row r="2" spans="1:18" ht="24.95" customHeight="1" x14ac:dyDescent="0.2">
      <c r="B2" s="14"/>
      <c r="C2" s="14"/>
      <c r="D2" s="14"/>
      <c r="E2" s="17" t="s">
        <v>356</v>
      </c>
      <c r="F2" s="14"/>
      <c r="G2" s="14"/>
      <c r="H2" s="37" t="s">
        <v>360</v>
      </c>
      <c r="I2" s="4"/>
      <c r="O2">
        <f>0+O8+O33+O90+O111+O148+O161+O186+O215+O220+O225+O230+O235+O268+O301+O310+O315</f>
        <v>0</v>
      </c>
      <c r="P2" t="s">
        <v>259</v>
      </c>
    </row>
    <row r="3" spans="1:18" ht="15" customHeight="1" x14ac:dyDescent="0.2">
      <c r="A3" t="s">
        <v>355</v>
      </c>
      <c r="B3" s="16" t="s">
        <v>354</v>
      </c>
      <c r="C3" s="19" t="s">
        <v>353</v>
      </c>
      <c r="D3" s="20"/>
      <c r="E3" s="15" t="s">
        <v>352</v>
      </c>
      <c r="F3" s="14"/>
      <c r="G3" s="13"/>
      <c r="H3" s="36" t="s">
        <v>359</v>
      </c>
      <c r="I3" s="12">
        <f>0+I8+I33+I90+I111+I148+I161+I186+I215+I220+I225+I230+I235+I268+I301+I310+I315</f>
        <v>0</v>
      </c>
      <c r="O3" t="s">
        <v>351</v>
      </c>
      <c r="P3" t="s">
        <v>311</v>
      </c>
    </row>
    <row r="4" spans="1:18" ht="15" customHeight="1" x14ac:dyDescent="0.2">
      <c r="A4" t="s">
        <v>350</v>
      </c>
      <c r="B4" s="11" t="s">
        <v>349</v>
      </c>
      <c r="C4" s="21" t="s">
        <v>348</v>
      </c>
      <c r="D4" s="22"/>
      <c r="E4" s="10" t="s">
        <v>347</v>
      </c>
      <c r="F4" s="4"/>
      <c r="G4" s="4"/>
      <c r="H4" s="7"/>
      <c r="I4" s="7"/>
      <c r="O4" t="s">
        <v>346</v>
      </c>
      <c r="P4" t="s">
        <v>311</v>
      </c>
    </row>
    <row r="5" spans="1:18" ht="12.75" customHeight="1" x14ac:dyDescent="0.2">
      <c r="A5" s="18" t="s">
        <v>345</v>
      </c>
      <c r="B5" s="18" t="s">
        <v>344</v>
      </c>
      <c r="C5" s="18" t="s">
        <v>343</v>
      </c>
      <c r="D5" s="18" t="s">
        <v>342</v>
      </c>
      <c r="E5" s="18" t="s">
        <v>341</v>
      </c>
      <c r="F5" s="18" t="s">
        <v>340</v>
      </c>
      <c r="G5" s="18" t="s">
        <v>339</v>
      </c>
      <c r="H5" s="18" t="s">
        <v>338</v>
      </c>
      <c r="I5" s="18"/>
      <c r="O5" t="s">
        <v>337</v>
      </c>
      <c r="P5" t="s">
        <v>311</v>
      </c>
    </row>
    <row r="6" spans="1:18" ht="12.75" customHeight="1" x14ac:dyDescent="0.2">
      <c r="A6" s="18"/>
      <c r="B6" s="18"/>
      <c r="C6" s="18"/>
      <c r="D6" s="18"/>
      <c r="E6" s="18"/>
      <c r="F6" s="18"/>
      <c r="G6" s="18"/>
      <c r="H6" s="9" t="s">
        <v>336</v>
      </c>
      <c r="I6" s="9" t="s">
        <v>335</v>
      </c>
    </row>
    <row r="7" spans="1:18" ht="12.75" customHeight="1" x14ac:dyDescent="0.2">
      <c r="A7" s="9" t="s">
        <v>334</v>
      </c>
      <c r="B7" s="9" t="s">
        <v>5</v>
      </c>
      <c r="C7" s="9" t="s">
        <v>311</v>
      </c>
      <c r="D7" s="9" t="s">
        <v>259</v>
      </c>
      <c r="E7" s="9" t="s">
        <v>238</v>
      </c>
      <c r="F7" s="9" t="s">
        <v>202</v>
      </c>
      <c r="G7" s="9" t="s">
        <v>188</v>
      </c>
      <c r="H7" s="9" t="s">
        <v>78</v>
      </c>
      <c r="I7" s="9" t="s">
        <v>299</v>
      </c>
    </row>
    <row r="8" spans="1:18" ht="12.75" customHeight="1" x14ac:dyDescent="0.2">
      <c r="A8" s="7" t="s">
        <v>23</v>
      </c>
      <c r="B8" s="7"/>
      <c r="C8" s="8" t="s">
        <v>5</v>
      </c>
      <c r="D8" s="7"/>
      <c r="E8" s="5" t="s">
        <v>333</v>
      </c>
      <c r="F8" s="7"/>
      <c r="G8" s="7"/>
      <c r="H8" s="7"/>
      <c r="I8" s="6">
        <f>0+Q8</f>
        <v>0</v>
      </c>
      <c r="O8">
        <f>0+R8</f>
        <v>0</v>
      </c>
      <c r="Q8">
        <f>0+I9+I13+I17+I21+I25+I29</f>
        <v>0</v>
      </c>
      <c r="R8">
        <f>0+O9+O13+O17+O21+O25+O29</f>
        <v>0</v>
      </c>
    </row>
    <row r="9" spans="1:18" x14ac:dyDescent="0.2">
      <c r="A9" s="3" t="s">
        <v>10</v>
      </c>
      <c r="B9" s="23" t="s">
        <v>5</v>
      </c>
      <c r="C9" s="23" t="s">
        <v>332</v>
      </c>
      <c r="D9" s="24" t="s">
        <v>0</v>
      </c>
      <c r="E9" s="25" t="s">
        <v>331</v>
      </c>
      <c r="F9" s="26" t="s">
        <v>44</v>
      </c>
      <c r="G9" s="27">
        <v>1275.7449999999999</v>
      </c>
      <c r="H9" s="28">
        <v>0</v>
      </c>
      <c r="I9" s="28">
        <f>ROUND(ROUND(H9,2)*ROUND(G9,3),2)</f>
        <v>0</v>
      </c>
      <c r="O9">
        <f>(I9*15)/100</f>
        <v>0</v>
      </c>
      <c r="P9" t="s">
        <v>5</v>
      </c>
    </row>
    <row r="10" spans="1:18" x14ac:dyDescent="0.2">
      <c r="A10" s="2" t="s">
        <v>4</v>
      </c>
      <c r="B10" s="29"/>
      <c r="C10" s="29"/>
      <c r="D10" s="29"/>
      <c r="E10" s="30" t="s">
        <v>331</v>
      </c>
      <c r="F10" s="29"/>
      <c r="G10" s="29"/>
      <c r="H10" s="29"/>
      <c r="I10" s="29"/>
    </row>
    <row r="11" spans="1:18" x14ac:dyDescent="0.2">
      <c r="A11" s="1" t="s">
        <v>2</v>
      </c>
      <c r="B11" s="29"/>
      <c r="C11" s="29"/>
      <c r="D11" s="29"/>
      <c r="E11" s="31" t="s">
        <v>0</v>
      </c>
      <c r="F11" s="29"/>
      <c r="G11" s="29"/>
      <c r="H11" s="29"/>
      <c r="I11" s="29"/>
    </row>
    <row r="12" spans="1:18" ht="229.5" x14ac:dyDescent="0.2">
      <c r="A12" t="s">
        <v>1</v>
      </c>
      <c r="B12" s="29"/>
      <c r="C12" s="29"/>
      <c r="D12" s="29"/>
      <c r="E12" s="30" t="s">
        <v>330</v>
      </c>
      <c r="F12" s="29"/>
      <c r="G12" s="29"/>
      <c r="H12" s="29"/>
      <c r="I12" s="29"/>
    </row>
    <row r="13" spans="1:18" x14ac:dyDescent="0.2">
      <c r="A13" s="3" t="s">
        <v>10</v>
      </c>
      <c r="B13" s="23" t="s">
        <v>311</v>
      </c>
      <c r="C13" s="23" t="s">
        <v>329</v>
      </c>
      <c r="D13" s="24" t="s">
        <v>0</v>
      </c>
      <c r="E13" s="25" t="s">
        <v>328</v>
      </c>
      <c r="F13" s="26" t="s">
        <v>44</v>
      </c>
      <c r="G13" s="27">
        <v>3827.2350000000001</v>
      </c>
      <c r="H13" s="28">
        <v>0</v>
      </c>
      <c r="I13" s="28">
        <f>ROUND(ROUND(H13,2)*ROUND(G13,3),2)</f>
        <v>0</v>
      </c>
      <c r="O13">
        <f>(I13*15)/100</f>
        <v>0</v>
      </c>
      <c r="P13" t="s">
        <v>5</v>
      </c>
    </row>
    <row r="14" spans="1:18" x14ac:dyDescent="0.2">
      <c r="A14" s="2" t="s">
        <v>4</v>
      </c>
      <c r="B14" s="29"/>
      <c r="C14" s="29"/>
      <c r="D14" s="29"/>
      <c r="E14" s="30" t="s">
        <v>328</v>
      </c>
      <c r="F14" s="29"/>
      <c r="G14" s="29"/>
      <c r="H14" s="29"/>
      <c r="I14" s="29"/>
    </row>
    <row r="15" spans="1:18" x14ac:dyDescent="0.2">
      <c r="A15" s="1" t="s">
        <v>2</v>
      </c>
      <c r="B15" s="29"/>
      <c r="C15" s="29"/>
      <c r="D15" s="29"/>
      <c r="E15" s="31" t="s">
        <v>327</v>
      </c>
      <c r="F15" s="29"/>
      <c r="G15" s="29"/>
      <c r="H15" s="29"/>
      <c r="I15" s="29"/>
    </row>
    <row r="16" spans="1:18" ht="25.5" x14ac:dyDescent="0.2">
      <c r="A16" t="s">
        <v>1</v>
      </c>
      <c r="B16" s="29"/>
      <c r="C16" s="29"/>
      <c r="D16" s="29"/>
      <c r="E16" s="30" t="s">
        <v>326</v>
      </c>
      <c r="F16" s="29"/>
      <c r="G16" s="29"/>
      <c r="H16" s="29"/>
      <c r="I16" s="29"/>
    </row>
    <row r="17" spans="1:16" x14ac:dyDescent="0.2">
      <c r="A17" s="3" t="s">
        <v>10</v>
      </c>
      <c r="B17" s="23" t="s">
        <v>259</v>
      </c>
      <c r="C17" s="23" t="s">
        <v>325</v>
      </c>
      <c r="D17" s="24" t="s">
        <v>0</v>
      </c>
      <c r="E17" s="25" t="s">
        <v>324</v>
      </c>
      <c r="F17" s="26" t="s">
        <v>44</v>
      </c>
      <c r="G17" s="27">
        <v>22.675999999999998</v>
      </c>
      <c r="H17" s="28">
        <v>0</v>
      </c>
      <c r="I17" s="28">
        <f>ROUND(ROUND(H17,2)*ROUND(G17,3),2)</f>
        <v>0</v>
      </c>
      <c r="O17">
        <f>(I17*15)/100</f>
        <v>0</v>
      </c>
      <c r="P17" t="s">
        <v>5</v>
      </c>
    </row>
    <row r="18" spans="1:16" x14ac:dyDescent="0.2">
      <c r="A18" s="2" t="s">
        <v>4</v>
      </c>
      <c r="B18" s="29"/>
      <c r="C18" s="29"/>
      <c r="D18" s="29"/>
      <c r="E18" s="30" t="s">
        <v>324</v>
      </c>
      <c r="F18" s="29"/>
      <c r="G18" s="29"/>
      <c r="H18" s="29"/>
      <c r="I18" s="29"/>
    </row>
    <row r="19" spans="1:16" x14ac:dyDescent="0.2">
      <c r="A19" s="1" t="s">
        <v>2</v>
      </c>
      <c r="B19" s="29"/>
      <c r="C19" s="29"/>
      <c r="D19" s="29"/>
      <c r="E19" s="31" t="s">
        <v>323</v>
      </c>
      <c r="F19" s="29"/>
      <c r="G19" s="29"/>
      <c r="H19" s="29"/>
      <c r="I19" s="29"/>
    </row>
    <row r="20" spans="1:16" ht="63.75" x14ac:dyDescent="0.2">
      <c r="A20" t="s">
        <v>1</v>
      </c>
      <c r="B20" s="29"/>
      <c r="C20" s="29"/>
      <c r="D20" s="29"/>
      <c r="E20" s="30" t="s">
        <v>322</v>
      </c>
      <c r="F20" s="29"/>
      <c r="G20" s="29"/>
      <c r="H20" s="29"/>
      <c r="I20" s="29"/>
    </row>
    <row r="21" spans="1:16" x14ac:dyDescent="0.2">
      <c r="A21" s="3" t="s">
        <v>10</v>
      </c>
      <c r="B21" s="23" t="s">
        <v>238</v>
      </c>
      <c r="C21" s="23" t="s">
        <v>321</v>
      </c>
      <c r="D21" s="24" t="s">
        <v>0</v>
      </c>
      <c r="E21" s="25" t="s">
        <v>320</v>
      </c>
      <c r="F21" s="26" t="s">
        <v>44</v>
      </c>
      <c r="G21" s="27">
        <v>68.028000000000006</v>
      </c>
      <c r="H21" s="28">
        <v>0</v>
      </c>
      <c r="I21" s="28">
        <f>ROUND(ROUND(H21,2)*ROUND(G21,3),2)</f>
        <v>0</v>
      </c>
      <c r="O21">
        <f>(I21*15)/100</f>
        <v>0</v>
      </c>
      <c r="P21" t="s">
        <v>5</v>
      </c>
    </row>
    <row r="22" spans="1:16" x14ac:dyDescent="0.2">
      <c r="A22" s="2" t="s">
        <v>4</v>
      </c>
      <c r="B22" s="29"/>
      <c r="C22" s="29"/>
      <c r="D22" s="29"/>
      <c r="E22" s="30" t="s">
        <v>320</v>
      </c>
      <c r="F22" s="29"/>
      <c r="G22" s="29"/>
      <c r="H22" s="29"/>
      <c r="I22" s="29"/>
    </row>
    <row r="23" spans="1:16" x14ac:dyDescent="0.2">
      <c r="A23" s="1" t="s">
        <v>2</v>
      </c>
      <c r="B23" s="29"/>
      <c r="C23" s="29"/>
      <c r="D23" s="29"/>
      <c r="E23" s="31" t="s">
        <v>319</v>
      </c>
      <c r="F23" s="29"/>
      <c r="G23" s="29"/>
      <c r="H23" s="29"/>
      <c r="I23" s="29"/>
    </row>
    <row r="24" spans="1:16" ht="38.25" x14ac:dyDescent="0.2">
      <c r="A24" t="s">
        <v>1</v>
      </c>
      <c r="B24" s="29"/>
      <c r="C24" s="29"/>
      <c r="D24" s="29"/>
      <c r="E24" s="30" t="s">
        <v>318</v>
      </c>
      <c r="F24" s="29"/>
      <c r="G24" s="29"/>
      <c r="H24" s="29"/>
      <c r="I24" s="29"/>
    </row>
    <row r="25" spans="1:16" x14ac:dyDescent="0.2">
      <c r="A25" s="3" t="s">
        <v>10</v>
      </c>
      <c r="B25" s="23" t="s">
        <v>202</v>
      </c>
      <c r="C25" s="23" t="s">
        <v>317</v>
      </c>
      <c r="D25" s="24" t="s">
        <v>0</v>
      </c>
      <c r="E25" s="25" t="s">
        <v>316</v>
      </c>
      <c r="F25" s="26" t="s">
        <v>44</v>
      </c>
      <c r="G25" s="27">
        <v>12.85</v>
      </c>
      <c r="H25" s="28">
        <v>0</v>
      </c>
      <c r="I25" s="28">
        <f>ROUND(ROUND(H25,2)*ROUND(G25,3),2)</f>
        <v>0</v>
      </c>
      <c r="O25">
        <f>(I25*15)/100</f>
        <v>0</v>
      </c>
      <c r="P25" t="s">
        <v>5</v>
      </c>
    </row>
    <row r="26" spans="1:16" x14ac:dyDescent="0.2">
      <c r="A26" s="2" t="s">
        <v>4</v>
      </c>
      <c r="B26" s="29"/>
      <c r="C26" s="29"/>
      <c r="D26" s="29"/>
      <c r="E26" s="30" t="s">
        <v>316</v>
      </c>
      <c r="F26" s="29"/>
      <c r="G26" s="29"/>
      <c r="H26" s="29"/>
      <c r="I26" s="29"/>
    </row>
    <row r="27" spans="1:16" x14ac:dyDescent="0.2">
      <c r="A27" s="1" t="s">
        <v>2</v>
      </c>
      <c r="B27" s="29"/>
      <c r="C27" s="29"/>
      <c r="D27" s="29"/>
      <c r="E27" s="31" t="s">
        <v>0</v>
      </c>
      <c r="F27" s="29"/>
      <c r="G27" s="29"/>
      <c r="H27" s="29"/>
      <c r="I27" s="29"/>
    </row>
    <row r="28" spans="1:16" ht="204" x14ac:dyDescent="0.2">
      <c r="A28" t="s">
        <v>1</v>
      </c>
      <c r="B28" s="29"/>
      <c r="C28" s="29"/>
      <c r="D28" s="29"/>
      <c r="E28" s="30" t="s">
        <v>315</v>
      </c>
      <c r="F28" s="29"/>
      <c r="G28" s="29"/>
      <c r="H28" s="29"/>
      <c r="I28" s="29"/>
    </row>
    <row r="29" spans="1:16" x14ac:dyDescent="0.2">
      <c r="A29" s="3" t="s">
        <v>10</v>
      </c>
      <c r="B29" s="23" t="s">
        <v>188</v>
      </c>
      <c r="C29" s="23" t="s">
        <v>314</v>
      </c>
      <c r="D29" s="24" t="s">
        <v>0</v>
      </c>
      <c r="E29" s="25" t="s">
        <v>313</v>
      </c>
      <c r="F29" s="26" t="s">
        <v>115</v>
      </c>
      <c r="G29" s="27">
        <v>230.24600000000001</v>
      </c>
      <c r="H29" s="28">
        <v>0</v>
      </c>
      <c r="I29" s="28">
        <f>ROUND(ROUND(H29,2)*ROUND(G29,3),2)</f>
        <v>0</v>
      </c>
      <c r="O29">
        <f>(I29*15)/100</f>
        <v>0</v>
      </c>
      <c r="P29" t="s">
        <v>5</v>
      </c>
    </row>
    <row r="30" spans="1:16" x14ac:dyDescent="0.2">
      <c r="A30" s="2" t="s">
        <v>4</v>
      </c>
      <c r="B30" s="29"/>
      <c r="C30" s="29"/>
      <c r="D30" s="29"/>
      <c r="E30" s="30" t="s">
        <v>313</v>
      </c>
      <c r="F30" s="29"/>
      <c r="G30" s="29"/>
      <c r="H30" s="29"/>
      <c r="I30" s="29"/>
    </row>
    <row r="31" spans="1:16" x14ac:dyDescent="0.2">
      <c r="A31" s="1" t="s">
        <v>2</v>
      </c>
      <c r="B31" s="29"/>
      <c r="C31" s="29"/>
      <c r="D31" s="29"/>
      <c r="E31" s="31" t="s">
        <v>0</v>
      </c>
      <c r="F31" s="29"/>
      <c r="G31" s="29"/>
      <c r="H31" s="29"/>
      <c r="I31" s="29"/>
    </row>
    <row r="32" spans="1:16" ht="25.5" x14ac:dyDescent="0.2">
      <c r="A32" t="s">
        <v>1</v>
      </c>
      <c r="B32" s="29"/>
      <c r="C32" s="29"/>
      <c r="D32" s="29"/>
      <c r="E32" s="30" t="s">
        <v>312</v>
      </c>
      <c r="F32" s="29"/>
      <c r="G32" s="29"/>
      <c r="H32" s="29"/>
      <c r="I32" s="29"/>
    </row>
    <row r="33" spans="1:18" ht="12.75" customHeight="1" x14ac:dyDescent="0.2">
      <c r="A33" s="4" t="s">
        <v>23</v>
      </c>
      <c r="B33" s="32"/>
      <c r="C33" s="33" t="s">
        <v>311</v>
      </c>
      <c r="D33" s="32"/>
      <c r="E33" s="34" t="s">
        <v>310</v>
      </c>
      <c r="F33" s="32"/>
      <c r="G33" s="32"/>
      <c r="H33" s="32"/>
      <c r="I33" s="35">
        <f>0+Q33</f>
        <v>0</v>
      </c>
      <c r="O33">
        <f>0+R33</f>
        <v>0</v>
      </c>
      <c r="Q33">
        <f>0+I34+I38+I42+I46+I50+I54+I58+I62+I66+I70+I74+I78+I82+I86</f>
        <v>0</v>
      </c>
      <c r="R33">
        <f>0+O34+O38+O42+O46+O50+O54+O58+O62+O66+O70+O74+O78+O82+O86</f>
        <v>0</v>
      </c>
    </row>
    <row r="34" spans="1:18" x14ac:dyDescent="0.2">
      <c r="A34" s="3" t="s">
        <v>10</v>
      </c>
      <c r="B34" s="23" t="s">
        <v>309</v>
      </c>
      <c r="C34" s="23" t="s">
        <v>308</v>
      </c>
      <c r="D34" s="24" t="s">
        <v>0</v>
      </c>
      <c r="E34" s="25" t="s">
        <v>307</v>
      </c>
      <c r="F34" s="26" t="s">
        <v>44</v>
      </c>
      <c r="G34" s="27">
        <v>11.472</v>
      </c>
      <c r="H34" s="28">
        <v>0</v>
      </c>
      <c r="I34" s="28">
        <f>ROUND(ROUND(H34,2)*ROUND(G34,3),2)</f>
        <v>0</v>
      </c>
      <c r="O34">
        <f>(I34*15)/100</f>
        <v>0</v>
      </c>
      <c r="P34" t="s">
        <v>5</v>
      </c>
    </row>
    <row r="35" spans="1:18" x14ac:dyDescent="0.2">
      <c r="A35" s="2" t="s">
        <v>4</v>
      </c>
      <c r="B35" s="29"/>
      <c r="C35" s="29"/>
      <c r="D35" s="29"/>
      <c r="E35" s="30" t="s">
        <v>307</v>
      </c>
      <c r="F35" s="29"/>
      <c r="G35" s="29"/>
      <c r="H35" s="29"/>
      <c r="I35" s="29"/>
    </row>
    <row r="36" spans="1:18" x14ac:dyDescent="0.2">
      <c r="A36" s="1" t="s">
        <v>2</v>
      </c>
      <c r="B36" s="29"/>
      <c r="C36" s="29"/>
      <c r="D36" s="29"/>
      <c r="E36" s="31" t="s">
        <v>0</v>
      </c>
      <c r="F36" s="29"/>
      <c r="G36" s="29"/>
      <c r="H36" s="29"/>
      <c r="I36" s="29"/>
    </row>
    <row r="37" spans="1:18" ht="344.25" x14ac:dyDescent="0.2">
      <c r="A37" t="s">
        <v>1</v>
      </c>
      <c r="B37" s="29"/>
      <c r="C37" s="29"/>
      <c r="D37" s="29"/>
      <c r="E37" s="30" t="s">
        <v>306</v>
      </c>
      <c r="F37" s="29"/>
      <c r="G37" s="29"/>
      <c r="H37" s="29"/>
      <c r="I37" s="29"/>
    </row>
    <row r="38" spans="1:18" x14ac:dyDescent="0.2">
      <c r="A38" s="3" t="s">
        <v>10</v>
      </c>
      <c r="B38" s="23" t="s">
        <v>112</v>
      </c>
      <c r="C38" s="23" t="s">
        <v>305</v>
      </c>
      <c r="D38" s="24" t="s">
        <v>0</v>
      </c>
      <c r="E38" s="25" t="s">
        <v>304</v>
      </c>
      <c r="F38" s="26" t="s">
        <v>14</v>
      </c>
      <c r="G38" s="27">
        <v>10.193</v>
      </c>
      <c r="H38" s="28">
        <v>0</v>
      </c>
      <c r="I38" s="28">
        <f>ROUND(ROUND(H38,2)*ROUND(G38,3),2)</f>
        <v>0</v>
      </c>
      <c r="O38">
        <f>(I38*15)/100</f>
        <v>0</v>
      </c>
      <c r="P38" t="s">
        <v>5</v>
      </c>
    </row>
    <row r="39" spans="1:18" x14ac:dyDescent="0.2">
      <c r="A39" s="2" t="s">
        <v>4</v>
      </c>
      <c r="B39" s="29"/>
      <c r="C39" s="29"/>
      <c r="D39" s="29"/>
      <c r="E39" s="30" t="s">
        <v>304</v>
      </c>
      <c r="F39" s="29"/>
      <c r="G39" s="29"/>
      <c r="H39" s="29"/>
      <c r="I39" s="29"/>
    </row>
    <row r="40" spans="1:18" x14ac:dyDescent="0.2">
      <c r="A40" s="1" t="s">
        <v>2</v>
      </c>
      <c r="B40" s="29"/>
      <c r="C40" s="29"/>
      <c r="D40" s="29"/>
      <c r="E40" s="31" t="s">
        <v>0</v>
      </c>
      <c r="F40" s="29"/>
      <c r="G40" s="29"/>
      <c r="H40" s="29"/>
      <c r="I40" s="29"/>
    </row>
    <row r="41" spans="1:18" ht="191.25" x14ac:dyDescent="0.2">
      <c r="A41" t="s">
        <v>1</v>
      </c>
      <c r="B41" s="29"/>
      <c r="C41" s="29"/>
      <c r="D41" s="29"/>
      <c r="E41" s="30" t="s">
        <v>303</v>
      </c>
      <c r="F41" s="29"/>
      <c r="G41" s="29"/>
      <c r="H41" s="29"/>
      <c r="I41" s="29"/>
    </row>
    <row r="42" spans="1:18" x14ac:dyDescent="0.2">
      <c r="A42" s="3" t="s">
        <v>10</v>
      </c>
      <c r="B42" s="23" t="s">
        <v>78</v>
      </c>
      <c r="C42" s="23" t="s">
        <v>302</v>
      </c>
      <c r="D42" s="24" t="s">
        <v>0</v>
      </c>
      <c r="E42" s="25" t="s">
        <v>301</v>
      </c>
      <c r="F42" s="26" t="s">
        <v>14</v>
      </c>
      <c r="G42" s="27">
        <v>1.617</v>
      </c>
      <c r="H42" s="28">
        <v>0</v>
      </c>
      <c r="I42" s="28">
        <f>ROUND(ROUND(H42,2)*ROUND(G42,3),2)</f>
        <v>0</v>
      </c>
      <c r="O42">
        <f>(I42*15)/100</f>
        <v>0</v>
      </c>
      <c r="P42" t="s">
        <v>5</v>
      </c>
    </row>
    <row r="43" spans="1:18" x14ac:dyDescent="0.2">
      <c r="A43" s="2" t="s">
        <v>4</v>
      </c>
      <c r="B43" s="29"/>
      <c r="C43" s="29"/>
      <c r="D43" s="29"/>
      <c r="E43" s="30" t="s">
        <v>301</v>
      </c>
      <c r="F43" s="29"/>
      <c r="G43" s="29"/>
      <c r="H43" s="29"/>
      <c r="I43" s="29"/>
    </row>
    <row r="44" spans="1:18" x14ac:dyDescent="0.2">
      <c r="A44" s="1" t="s">
        <v>2</v>
      </c>
      <c r="B44" s="29"/>
      <c r="C44" s="29"/>
      <c r="D44" s="29"/>
      <c r="E44" s="31" t="s">
        <v>0</v>
      </c>
      <c r="F44" s="29"/>
      <c r="G44" s="29"/>
      <c r="H44" s="29"/>
      <c r="I44" s="29"/>
    </row>
    <row r="45" spans="1:18" ht="229.5" x14ac:dyDescent="0.2">
      <c r="A45" t="s">
        <v>1</v>
      </c>
      <c r="B45" s="29"/>
      <c r="C45" s="29"/>
      <c r="D45" s="29"/>
      <c r="E45" s="30" t="s">
        <v>300</v>
      </c>
      <c r="F45" s="29"/>
      <c r="G45" s="29"/>
      <c r="H45" s="29"/>
      <c r="I45" s="29"/>
    </row>
    <row r="46" spans="1:18" x14ac:dyDescent="0.2">
      <c r="A46" s="3" t="s">
        <v>10</v>
      </c>
      <c r="B46" s="23" t="s">
        <v>299</v>
      </c>
      <c r="C46" s="23" t="s">
        <v>298</v>
      </c>
      <c r="D46" s="24" t="s">
        <v>0</v>
      </c>
      <c r="E46" s="25" t="s">
        <v>297</v>
      </c>
      <c r="F46" s="26" t="s">
        <v>14</v>
      </c>
      <c r="G46" s="27">
        <v>10.853999999999999</v>
      </c>
      <c r="H46" s="28">
        <v>0</v>
      </c>
      <c r="I46" s="28">
        <f>ROUND(ROUND(H46,2)*ROUND(G46,3),2)</f>
        <v>0</v>
      </c>
      <c r="O46">
        <f>(I46*15)/100</f>
        <v>0</v>
      </c>
      <c r="P46" t="s">
        <v>5</v>
      </c>
    </row>
    <row r="47" spans="1:18" x14ac:dyDescent="0.2">
      <c r="A47" s="2" t="s">
        <v>4</v>
      </c>
      <c r="B47" s="29"/>
      <c r="C47" s="29"/>
      <c r="D47" s="29"/>
      <c r="E47" s="30" t="s">
        <v>297</v>
      </c>
      <c r="F47" s="29"/>
      <c r="G47" s="29"/>
      <c r="H47" s="29"/>
      <c r="I47" s="29"/>
    </row>
    <row r="48" spans="1:18" x14ac:dyDescent="0.2">
      <c r="A48" s="1" t="s">
        <v>2</v>
      </c>
      <c r="B48" s="29"/>
      <c r="C48" s="29"/>
      <c r="D48" s="29"/>
      <c r="E48" s="31" t="s">
        <v>0</v>
      </c>
      <c r="F48" s="29"/>
      <c r="G48" s="29"/>
      <c r="H48" s="29"/>
      <c r="I48" s="29"/>
    </row>
    <row r="49" spans="1:16" ht="229.5" x14ac:dyDescent="0.2">
      <c r="A49" t="s">
        <v>1</v>
      </c>
      <c r="B49" s="29"/>
      <c r="C49" s="29"/>
      <c r="D49" s="29"/>
      <c r="E49" s="30" t="s">
        <v>289</v>
      </c>
      <c r="F49" s="29"/>
      <c r="G49" s="29"/>
      <c r="H49" s="29"/>
      <c r="I49" s="29"/>
    </row>
    <row r="50" spans="1:16" x14ac:dyDescent="0.2">
      <c r="A50" s="3" t="s">
        <v>10</v>
      </c>
      <c r="B50" s="23" t="s">
        <v>296</v>
      </c>
      <c r="C50" s="23" t="s">
        <v>295</v>
      </c>
      <c r="D50" s="24" t="s">
        <v>0</v>
      </c>
      <c r="E50" s="25" t="s">
        <v>294</v>
      </c>
      <c r="F50" s="26" t="s">
        <v>44</v>
      </c>
      <c r="G50" s="27">
        <v>0.50700000000000001</v>
      </c>
      <c r="H50" s="28">
        <v>0</v>
      </c>
      <c r="I50" s="28">
        <f>ROUND(ROUND(H50,2)*ROUND(G50,3),2)</f>
        <v>0</v>
      </c>
      <c r="O50">
        <f>(I50*15)/100</f>
        <v>0</v>
      </c>
      <c r="P50" t="s">
        <v>5</v>
      </c>
    </row>
    <row r="51" spans="1:16" x14ac:dyDescent="0.2">
      <c r="A51" s="2" t="s">
        <v>4</v>
      </c>
      <c r="B51" s="29"/>
      <c r="C51" s="29"/>
      <c r="D51" s="29"/>
      <c r="E51" s="30" t="s">
        <v>294</v>
      </c>
      <c r="F51" s="29"/>
      <c r="G51" s="29"/>
      <c r="H51" s="29"/>
      <c r="I51" s="29"/>
    </row>
    <row r="52" spans="1:16" x14ac:dyDescent="0.2">
      <c r="A52" s="1" t="s">
        <v>2</v>
      </c>
      <c r="B52" s="29"/>
      <c r="C52" s="29"/>
      <c r="D52" s="29"/>
      <c r="E52" s="31" t="s">
        <v>0</v>
      </c>
      <c r="F52" s="29"/>
      <c r="G52" s="29"/>
      <c r="H52" s="29"/>
      <c r="I52" s="29"/>
    </row>
    <row r="53" spans="1:16" ht="191.25" x14ac:dyDescent="0.2">
      <c r="A53" t="s">
        <v>1</v>
      </c>
      <c r="B53" s="29"/>
      <c r="C53" s="29"/>
      <c r="D53" s="29"/>
      <c r="E53" s="30" t="s">
        <v>293</v>
      </c>
      <c r="F53" s="29"/>
      <c r="G53" s="29"/>
      <c r="H53" s="29"/>
      <c r="I53" s="29"/>
    </row>
    <row r="54" spans="1:16" x14ac:dyDescent="0.2">
      <c r="A54" s="3" t="s">
        <v>10</v>
      </c>
      <c r="B54" s="23" t="s">
        <v>292</v>
      </c>
      <c r="C54" s="23" t="s">
        <v>291</v>
      </c>
      <c r="D54" s="24" t="s">
        <v>0</v>
      </c>
      <c r="E54" s="25" t="s">
        <v>290</v>
      </c>
      <c r="F54" s="26" t="s">
        <v>14</v>
      </c>
      <c r="G54" s="27">
        <v>1.554</v>
      </c>
      <c r="H54" s="28">
        <v>0</v>
      </c>
      <c r="I54" s="28">
        <f>ROUND(ROUND(H54,2)*ROUND(G54,3),2)</f>
        <v>0</v>
      </c>
      <c r="O54">
        <f>(I54*15)/100</f>
        <v>0</v>
      </c>
      <c r="P54" t="s">
        <v>5</v>
      </c>
    </row>
    <row r="55" spans="1:16" x14ac:dyDescent="0.2">
      <c r="A55" s="2" t="s">
        <v>4</v>
      </c>
      <c r="B55" s="29"/>
      <c r="C55" s="29"/>
      <c r="D55" s="29"/>
      <c r="E55" s="30" t="s">
        <v>290</v>
      </c>
      <c r="F55" s="29"/>
      <c r="G55" s="29"/>
      <c r="H55" s="29"/>
      <c r="I55" s="29"/>
    </row>
    <row r="56" spans="1:16" x14ac:dyDescent="0.2">
      <c r="A56" s="1" t="s">
        <v>2</v>
      </c>
      <c r="B56" s="29"/>
      <c r="C56" s="29"/>
      <c r="D56" s="29"/>
      <c r="E56" s="31" t="s">
        <v>0</v>
      </c>
      <c r="F56" s="29"/>
      <c r="G56" s="29"/>
      <c r="H56" s="29"/>
      <c r="I56" s="29"/>
    </row>
    <row r="57" spans="1:16" ht="229.5" x14ac:dyDescent="0.2">
      <c r="A57" t="s">
        <v>1</v>
      </c>
      <c r="B57" s="29"/>
      <c r="C57" s="29"/>
      <c r="D57" s="29"/>
      <c r="E57" s="30" t="s">
        <v>289</v>
      </c>
      <c r="F57" s="29"/>
      <c r="G57" s="29"/>
      <c r="H57" s="29"/>
      <c r="I57" s="29"/>
    </row>
    <row r="58" spans="1:16" x14ac:dyDescent="0.2">
      <c r="A58" s="3" t="s">
        <v>10</v>
      </c>
      <c r="B58" s="23" t="s">
        <v>288</v>
      </c>
      <c r="C58" s="23" t="s">
        <v>287</v>
      </c>
      <c r="D58" s="24" t="s">
        <v>0</v>
      </c>
      <c r="E58" s="25" t="s">
        <v>286</v>
      </c>
      <c r="F58" s="26" t="s">
        <v>14</v>
      </c>
      <c r="G58" s="27">
        <v>12.407999999999999</v>
      </c>
      <c r="H58" s="28">
        <v>0</v>
      </c>
      <c r="I58" s="28">
        <f>ROUND(ROUND(H58,2)*ROUND(G58,3),2)</f>
        <v>0</v>
      </c>
      <c r="O58">
        <f>(I58*15)/100</f>
        <v>0</v>
      </c>
      <c r="P58" t="s">
        <v>5</v>
      </c>
    </row>
    <row r="59" spans="1:16" x14ac:dyDescent="0.2">
      <c r="A59" s="2" t="s">
        <v>4</v>
      </c>
      <c r="B59" s="29"/>
      <c r="C59" s="29"/>
      <c r="D59" s="29"/>
      <c r="E59" s="30" t="s">
        <v>286</v>
      </c>
      <c r="F59" s="29"/>
      <c r="G59" s="29"/>
      <c r="H59" s="29"/>
      <c r="I59" s="29"/>
    </row>
    <row r="60" spans="1:16" x14ac:dyDescent="0.2">
      <c r="A60" s="1" t="s">
        <v>2</v>
      </c>
      <c r="B60" s="29"/>
      <c r="C60" s="29"/>
      <c r="D60" s="29"/>
      <c r="E60" s="31" t="s">
        <v>285</v>
      </c>
      <c r="F60" s="29"/>
      <c r="G60" s="29"/>
      <c r="H60" s="29"/>
      <c r="I60" s="29"/>
    </row>
    <row r="61" spans="1:16" x14ac:dyDescent="0.2">
      <c r="A61" t="s">
        <v>1</v>
      </c>
      <c r="B61" s="29"/>
      <c r="C61" s="29"/>
      <c r="D61" s="29"/>
      <c r="E61" s="30" t="s">
        <v>278</v>
      </c>
      <c r="F61" s="29"/>
      <c r="G61" s="29"/>
      <c r="H61" s="29"/>
      <c r="I61" s="29"/>
    </row>
    <row r="62" spans="1:16" x14ac:dyDescent="0.2">
      <c r="A62" s="3" t="s">
        <v>10</v>
      </c>
      <c r="B62" s="23" t="s">
        <v>284</v>
      </c>
      <c r="C62" s="23" t="s">
        <v>283</v>
      </c>
      <c r="D62" s="24" t="s">
        <v>0</v>
      </c>
      <c r="E62" s="25" t="s">
        <v>282</v>
      </c>
      <c r="F62" s="26" t="s">
        <v>59</v>
      </c>
      <c r="G62" s="27">
        <v>1.6</v>
      </c>
      <c r="H62" s="28">
        <v>0</v>
      </c>
      <c r="I62" s="28">
        <f>ROUND(ROUND(H62,2)*ROUND(G62,3),2)</f>
        <v>0</v>
      </c>
      <c r="O62">
        <f>(I62*15)/100</f>
        <v>0</v>
      </c>
      <c r="P62" t="s">
        <v>5</v>
      </c>
    </row>
    <row r="63" spans="1:16" x14ac:dyDescent="0.2">
      <c r="A63" s="2" t="s">
        <v>4</v>
      </c>
      <c r="B63" s="29"/>
      <c r="C63" s="29"/>
      <c r="D63" s="29"/>
      <c r="E63" s="30" t="s">
        <v>282</v>
      </c>
      <c r="F63" s="29"/>
      <c r="G63" s="29"/>
      <c r="H63" s="29"/>
      <c r="I63" s="29"/>
    </row>
    <row r="64" spans="1:16" x14ac:dyDescent="0.2">
      <c r="A64" s="1" t="s">
        <v>2</v>
      </c>
      <c r="B64" s="29"/>
      <c r="C64" s="29"/>
      <c r="D64" s="29"/>
      <c r="E64" s="31" t="s">
        <v>0</v>
      </c>
      <c r="F64" s="29"/>
      <c r="G64" s="29"/>
      <c r="H64" s="29"/>
      <c r="I64" s="29"/>
    </row>
    <row r="65" spans="1:16" x14ac:dyDescent="0.2">
      <c r="A65" t="s">
        <v>1</v>
      </c>
      <c r="B65" s="29"/>
      <c r="C65" s="29"/>
      <c r="D65" s="29"/>
      <c r="E65" s="30" t="s">
        <v>278</v>
      </c>
      <c r="F65" s="29"/>
      <c r="G65" s="29"/>
      <c r="H65" s="29"/>
      <c r="I65" s="29"/>
    </row>
    <row r="66" spans="1:16" x14ac:dyDescent="0.2">
      <c r="A66" s="3" t="s">
        <v>10</v>
      </c>
      <c r="B66" s="23" t="s">
        <v>281</v>
      </c>
      <c r="C66" s="23" t="s">
        <v>280</v>
      </c>
      <c r="D66" s="24" t="s">
        <v>0</v>
      </c>
      <c r="E66" s="25" t="s">
        <v>279</v>
      </c>
      <c r="F66" s="26" t="s">
        <v>44</v>
      </c>
      <c r="G66" s="27">
        <v>0.50700000000000001</v>
      </c>
      <c r="H66" s="28">
        <v>0</v>
      </c>
      <c r="I66" s="28">
        <f>ROUND(ROUND(H66,2)*ROUND(G66,3),2)</f>
        <v>0</v>
      </c>
      <c r="O66">
        <f>(I66*15)/100</f>
        <v>0</v>
      </c>
      <c r="P66" t="s">
        <v>5</v>
      </c>
    </row>
    <row r="67" spans="1:16" x14ac:dyDescent="0.2">
      <c r="A67" s="2" t="s">
        <v>4</v>
      </c>
      <c r="B67" s="29"/>
      <c r="C67" s="29"/>
      <c r="D67" s="29"/>
      <c r="E67" s="30" t="s">
        <v>279</v>
      </c>
      <c r="F67" s="29"/>
      <c r="G67" s="29"/>
      <c r="H67" s="29"/>
      <c r="I67" s="29"/>
    </row>
    <row r="68" spans="1:16" x14ac:dyDescent="0.2">
      <c r="A68" s="1" t="s">
        <v>2</v>
      </c>
      <c r="B68" s="29"/>
      <c r="C68" s="29"/>
      <c r="D68" s="29"/>
      <c r="E68" s="31" t="s">
        <v>0</v>
      </c>
      <c r="F68" s="29"/>
      <c r="G68" s="29"/>
      <c r="H68" s="29"/>
      <c r="I68" s="29"/>
    </row>
    <row r="69" spans="1:16" x14ac:dyDescent="0.2">
      <c r="A69" t="s">
        <v>1</v>
      </c>
      <c r="B69" s="29"/>
      <c r="C69" s="29"/>
      <c r="D69" s="29"/>
      <c r="E69" s="30" t="s">
        <v>278</v>
      </c>
      <c r="F69" s="29"/>
      <c r="G69" s="29"/>
      <c r="H69" s="29"/>
      <c r="I69" s="29"/>
    </row>
    <row r="70" spans="1:16" x14ac:dyDescent="0.2">
      <c r="A70" s="3" t="s">
        <v>10</v>
      </c>
      <c r="B70" s="23" t="s">
        <v>277</v>
      </c>
      <c r="C70" s="23" t="s">
        <v>276</v>
      </c>
      <c r="D70" s="24" t="s">
        <v>0</v>
      </c>
      <c r="E70" s="25" t="s">
        <v>275</v>
      </c>
      <c r="F70" s="26" t="s">
        <v>59</v>
      </c>
      <c r="G70" s="27">
        <v>320.8</v>
      </c>
      <c r="H70" s="28">
        <v>0</v>
      </c>
      <c r="I70" s="28">
        <f>ROUND(ROUND(H70,2)*ROUND(G70,3),2)</f>
        <v>0</v>
      </c>
      <c r="O70">
        <f>(I70*15)/100</f>
        <v>0</v>
      </c>
      <c r="P70" t="s">
        <v>5</v>
      </c>
    </row>
    <row r="71" spans="1:16" x14ac:dyDescent="0.2">
      <c r="A71" s="2" t="s">
        <v>4</v>
      </c>
      <c r="B71" s="29"/>
      <c r="C71" s="29"/>
      <c r="D71" s="29"/>
      <c r="E71" s="30" t="s">
        <v>275</v>
      </c>
      <c r="F71" s="29"/>
      <c r="G71" s="29"/>
      <c r="H71" s="29"/>
      <c r="I71" s="29"/>
    </row>
    <row r="72" spans="1:16" x14ac:dyDescent="0.2">
      <c r="A72" s="1" t="s">
        <v>2</v>
      </c>
      <c r="B72" s="29"/>
      <c r="C72" s="29"/>
      <c r="D72" s="29"/>
      <c r="E72" s="31" t="s">
        <v>0</v>
      </c>
      <c r="F72" s="29"/>
      <c r="G72" s="29"/>
      <c r="H72" s="29"/>
      <c r="I72" s="29"/>
    </row>
    <row r="73" spans="1:16" ht="114.75" x14ac:dyDescent="0.2">
      <c r="A73" t="s">
        <v>1</v>
      </c>
      <c r="B73" s="29"/>
      <c r="C73" s="29"/>
      <c r="D73" s="29"/>
      <c r="E73" s="30" t="s">
        <v>274</v>
      </c>
      <c r="F73" s="29"/>
      <c r="G73" s="29"/>
      <c r="H73" s="29"/>
      <c r="I73" s="29"/>
    </row>
    <row r="74" spans="1:16" x14ac:dyDescent="0.2">
      <c r="A74" s="3" t="s">
        <v>10</v>
      </c>
      <c r="B74" s="23" t="s">
        <v>273</v>
      </c>
      <c r="C74" s="23" t="s">
        <v>272</v>
      </c>
      <c r="D74" s="24" t="s">
        <v>0</v>
      </c>
      <c r="E74" s="25" t="s">
        <v>271</v>
      </c>
      <c r="F74" s="26" t="s">
        <v>44</v>
      </c>
      <c r="G74" s="27">
        <v>105</v>
      </c>
      <c r="H74" s="28">
        <v>0</v>
      </c>
      <c r="I74" s="28">
        <f>ROUND(ROUND(H74,2)*ROUND(G74,3),2)</f>
        <v>0</v>
      </c>
      <c r="O74">
        <f>(I74*15)/100</f>
        <v>0</v>
      </c>
      <c r="P74" t="s">
        <v>5</v>
      </c>
    </row>
    <row r="75" spans="1:16" x14ac:dyDescent="0.2">
      <c r="A75" s="2" t="s">
        <v>4</v>
      </c>
      <c r="B75" s="29"/>
      <c r="C75" s="29"/>
      <c r="D75" s="29"/>
      <c r="E75" s="30" t="s">
        <v>271</v>
      </c>
      <c r="F75" s="29"/>
      <c r="G75" s="29"/>
      <c r="H75" s="29"/>
      <c r="I75" s="29"/>
    </row>
    <row r="76" spans="1:16" x14ac:dyDescent="0.2">
      <c r="A76" s="1" t="s">
        <v>2</v>
      </c>
      <c r="B76" s="29"/>
      <c r="C76" s="29"/>
      <c r="D76" s="29"/>
      <c r="E76" s="31" t="s">
        <v>0</v>
      </c>
      <c r="F76" s="29"/>
      <c r="G76" s="29"/>
      <c r="H76" s="29"/>
      <c r="I76" s="29"/>
    </row>
    <row r="77" spans="1:16" ht="280.5" x14ac:dyDescent="0.2">
      <c r="A77" t="s">
        <v>1</v>
      </c>
      <c r="B77" s="29"/>
      <c r="C77" s="29"/>
      <c r="D77" s="29"/>
      <c r="E77" s="30" t="s">
        <v>264</v>
      </c>
      <c r="F77" s="29"/>
      <c r="G77" s="29"/>
      <c r="H77" s="29"/>
      <c r="I77" s="29"/>
    </row>
    <row r="78" spans="1:16" x14ac:dyDescent="0.2">
      <c r="A78" s="3" t="s">
        <v>10</v>
      </c>
      <c r="B78" s="23" t="s">
        <v>270</v>
      </c>
      <c r="C78" s="23" t="s">
        <v>269</v>
      </c>
      <c r="D78" s="24" t="s">
        <v>0</v>
      </c>
      <c r="E78" s="25" t="s">
        <v>268</v>
      </c>
      <c r="F78" s="26" t="s">
        <v>14</v>
      </c>
      <c r="G78" s="27">
        <v>0.93300000000000005</v>
      </c>
      <c r="H78" s="28">
        <v>0</v>
      </c>
      <c r="I78" s="28">
        <f>ROUND(ROUND(H78,2)*ROUND(G78,3),2)</f>
        <v>0</v>
      </c>
      <c r="O78">
        <f>(I78*15)/100</f>
        <v>0</v>
      </c>
      <c r="P78" t="s">
        <v>5</v>
      </c>
    </row>
    <row r="79" spans="1:16" x14ac:dyDescent="0.2">
      <c r="A79" s="2" t="s">
        <v>4</v>
      </c>
      <c r="B79" s="29"/>
      <c r="C79" s="29"/>
      <c r="D79" s="29"/>
      <c r="E79" s="30" t="s">
        <v>268</v>
      </c>
      <c r="F79" s="29"/>
      <c r="G79" s="29"/>
      <c r="H79" s="29"/>
      <c r="I79" s="29"/>
    </row>
    <row r="80" spans="1:16" x14ac:dyDescent="0.2">
      <c r="A80" s="1" t="s">
        <v>2</v>
      </c>
      <c r="B80" s="29"/>
      <c r="C80" s="29"/>
      <c r="D80" s="29"/>
      <c r="E80" s="31" t="s">
        <v>0</v>
      </c>
      <c r="F80" s="29"/>
      <c r="G80" s="29"/>
      <c r="H80" s="29"/>
      <c r="I80" s="29"/>
    </row>
    <row r="81" spans="1:18" ht="204" x14ac:dyDescent="0.2">
      <c r="A81" t="s">
        <v>1</v>
      </c>
      <c r="B81" s="29"/>
      <c r="C81" s="29"/>
      <c r="D81" s="29"/>
      <c r="E81" s="30" t="s">
        <v>230</v>
      </c>
      <c r="F81" s="29"/>
      <c r="G81" s="29"/>
      <c r="H81" s="29"/>
      <c r="I81" s="29"/>
    </row>
    <row r="82" spans="1:18" x14ac:dyDescent="0.2">
      <c r="A82" s="3" t="s">
        <v>10</v>
      </c>
      <c r="B82" s="23" t="s">
        <v>267</v>
      </c>
      <c r="C82" s="23" t="s">
        <v>266</v>
      </c>
      <c r="D82" s="24" t="s">
        <v>0</v>
      </c>
      <c r="E82" s="25" t="s">
        <v>265</v>
      </c>
      <c r="F82" s="26" t="s">
        <v>44</v>
      </c>
      <c r="G82" s="27">
        <v>13.721</v>
      </c>
      <c r="H82" s="28">
        <v>0</v>
      </c>
      <c r="I82" s="28">
        <f>ROUND(ROUND(H82,2)*ROUND(G82,3),2)</f>
        <v>0</v>
      </c>
      <c r="O82">
        <f>(I82*15)/100</f>
        <v>0</v>
      </c>
      <c r="P82" t="s">
        <v>5</v>
      </c>
    </row>
    <row r="83" spans="1:18" x14ac:dyDescent="0.2">
      <c r="A83" s="2" t="s">
        <v>4</v>
      </c>
      <c r="B83" s="29"/>
      <c r="C83" s="29"/>
      <c r="D83" s="29"/>
      <c r="E83" s="30" t="s">
        <v>265</v>
      </c>
      <c r="F83" s="29"/>
      <c r="G83" s="29"/>
      <c r="H83" s="29"/>
      <c r="I83" s="29"/>
    </row>
    <row r="84" spans="1:18" x14ac:dyDescent="0.2">
      <c r="A84" s="1" t="s">
        <v>2</v>
      </c>
      <c r="B84" s="29"/>
      <c r="C84" s="29"/>
      <c r="D84" s="29"/>
      <c r="E84" s="31" t="s">
        <v>0</v>
      </c>
      <c r="F84" s="29"/>
      <c r="G84" s="29"/>
      <c r="H84" s="29"/>
      <c r="I84" s="29"/>
    </row>
    <row r="85" spans="1:18" ht="280.5" x14ac:dyDescent="0.2">
      <c r="A85" t="s">
        <v>1</v>
      </c>
      <c r="B85" s="29"/>
      <c r="C85" s="29"/>
      <c r="D85" s="29"/>
      <c r="E85" s="30" t="s">
        <v>264</v>
      </c>
      <c r="F85" s="29"/>
      <c r="G85" s="29"/>
      <c r="H85" s="29"/>
      <c r="I85" s="29"/>
    </row>
    <row r="86" spans="1:18" x14ac:dyDescent="0.2">
      <c r="A86" s="3" t="s">
        <v>10</v>
      </c>
      <c r="B86" s="23" t="s">
        <v>263</v>
      </c>
      <c r="C86" s="23" t="s">
        <v>262</v>
      </c>
      <c r="D86" s="24" t="s">
        <v>0</v>
      </c>
      <c r="E86" s="25" t="s">
        <v>261</v>
      </c>
      <c r="F86" s="26" t="s">
        <v>14</v>
      </c>
      <c r="G86" s="27">
        <v>0.31900000000000001</v>
      </c>
      <c r="H86" s="28">
        <v>0</v>
      </c>
      <c r="I86" s="28">
        <f>ROUND(ROUND(H86,2)*ROUND(G86,3),2)</f>
        <v>0</v>
      </c>
      <c r="O86">
        <f>(I86*15)/100</f>
        <v>0</v>
      </c>
      <c r="P86" t="s">
        <v>5</v>
      </c>
    </row>
    <row r="87" spans="1:18" x14ac:dyDescent="0.2">
      <c r="A87" s="2" t="s">
        <v>4</v>
      </c>
      <c r="B87" s="29"/>
      <c r="C87" s="29"/>
      <c r="D87" s="29"/>
      <c r="E87" s="30" t="s">
        <v>261</v>
      </c>
      <c r="F87" s="29"/>
      <c r="G87" s="29"/>
      <c r="H87" s="29"/>
      <c r="I87" s="29"/>
    </row>
    <row r="88" spans="1:18" x14ac:dyDescent="0.2">
      <c r="A88" s="1" t="s">
        <v>2</v>
      </c>
      <c r="B88" s="29"/>
      <c r="C88" s="29"/>
      <c r="D88" s="29"/>
      <c r="E88" s="31" t="s">
        <v>0</v>
      </c>
      <c r="F88" s="29"/>
      <c r="G88" s="29"/>
      <c r="H88" s="29"/>
      <c r="I88" s="29"/>
    </row>
    <row r="89" spans="1:18" ht="216.75" x14ac:dyDescent="0.2">
      <c r="A89" t="s">
        <v>1</v>
      </c>
      <c r="B89" s="29"/>
      <c r="C89" s="29"/>
      <c r="D89" s="29"/>
      <c r="E89" s="30" t="s">
        <v>260</v>
      </c>
      <c r="F89" s="29"/>
      <c r="G89" s="29"/>
      <c r="H89" s="29"/>
      <c r="I89" s="29"/>
    </row>
    <row r="90" spans="1:18" ht="12.75" customHeight="1" x14ac:dyDescent="0.2">
      <c r="A90" s="4" t="s">
        <v>23</v>
      </c>
      <c r="B90" s="32"/>
      <c r="C90" s="33" t="s">
        <v>259</v>
      </c>
      <c r="D90" s="32"/>
      <c r="E90" s="34" t="s">
        <v>258</v>
      </c>
      <c r="F90" s="32"/>
      <c r="G90" s="32"/>
      <c r="H90" s="32"/>
      <c r="I90" s="35">
        <f>0+Q90</f>
        <v>0</v>
      </c>
      <c r="O90">
        <f>0+R90</f>
        <v>0</v>
      </c>
      <c r="Q90">
        <f>0+I91+I95+I99+I103+I107</f>
        <v>0</v>
      </c>
      <c r="R90">
        <f>0+O91+O95+O99+O103+O107</f>
        <v>0</v>
      </c>
    </row>
    <row r="91" spans="1:18" x14ac:dyDescent="0.2">
      <c r="A91" s="3" t="s">
        <v>10</v>
      </c>
      <c r="B91" s="23" t="s">
        <v>257</v>
      </c>
      <c r="C91" s="23" t="s">
        <v>256</v>
      </c>
      <c r="D91" s="24" t="s">
        <v>0</v>
      </c>
      <c r="E91" s="25" t="s">
        <v>255</v>
      </c>
      <c r="F91" s="26" t="s">
        <v>44</v>
      </c>
      <c r="G91" s="27">
        <v>23.677</v>
      </c>
      <c r="H91" s="28">
        <v>0</v>
      </c>
      <c r="I91" s="28">
        <f>ROUND(ROUND(H91,2)*ROUND(G91,3),2)</f>
        <v>0</v>
      </c>
      <c r="O91">
        <f>(I91*15)/100</f>
        <v>0</v>
      </c>
      <c r="P91" t="s">
        <v>5</v>
      </c>
    </row>
    <row r="92" spans="1:18" x14ac:dyDescent="0.2">
      <c r="A92" s="2" t="s">
        <v>4</v>
      </c>
      <c r="B92" s="29"/>
      <c r="C92" s="29"/>
      <c r="D92" s="29"/>
      <c r="E92" s="30" t="s">
        <v>255</v>
      </c>
      <c r="F92" s="29"/>
      <c r="G92" s="29"/>
      <c r="H92" s="29"/>
      <c r="I92" s="29"/>
    </row>
    <row r="93" spans="1:18" x14ac:dyDescent="0.2">
      <c r="A93" s="1" t="s">
        <v>2</v>
      </c>
      <c r="B93" s="29"/>
      <c r="C93" s="29"/>
      <c r="D93" s="29"/>
      <c r="E93" s="31" t="s">
        <v>254</v>
      </c>
      <c r="F93" s="29"/>
      <c r="G93" s="29"/>
      <c r="H93" s="29"/>
      <c r="I93" s="29"/>
    </row>
    <row r="94" spans="1:18" ht="38.25" x14ac:dyDescent="0.2">
      <c r="A94" t="s">
        <v>1</v>
      </c>
      <c r="B94" s="29"/>
      <c r="C94" s="29"/>
      <c r="D94" s="29"/>
      <c r="E94" s="30" t="s">
        <v>253</v>
      </c>
      <c r="F94" s="29"/>
      <c r="G94" s="29"/>
      <c r="H94" s="29"/>
      <c r="I94" s="29"/>
    </row>
    <row r="95" spans="1:18" x14ac:dyDescent="0.2">
      <c r="A95" s="3" t="s">
        <v>10</v>
      </c>
      <c r="B95" s="23" t="s">
        <v>252</v>
      </c>
      <c r="C95" s="23" t="s">
        <v>251</v>
      </c>
      <c r="D95" s="24" t="s">
        <v>0</v>
      </c>
      <c r="E95" s="25" t="s">
        <v>250</v>
      </c>
      <c r="F95" s="26" t="s">
        <v>50</v>
      </c>
      <c r="G95" s="27">
        <v>292</v>
      </c>
      <c r="H95" s="28">
        <v>0</v>
      </c>
      <c r="I95" s="28">
        <f>ROUND(ROUND(H95,2)*ROUND(G95,3),2)</f>
        <v>0</v>
      </c>
      <c r="O95">
        <f>(I95*15)/100</f>
        <v>0</v>
      </c>
      <c r="P95" t="s">
        <v>5</v>
      </c>
    </row>
    <row r="96" spans="1:18" x14ac:dyDescent="0.2">
      <c r="A96" s="2" t="s">
        <v>4</v>
      </c>
      <c r="B96" s="29"/>
      <c r="C96" s="29"/>
      <c r="D96" s="29"/>
      <c r="E96" s="30" t="s">
        <v>250</v>
      </c>
      <c r="F96" s="29"/>
      <c r="G96" s="29"/>
      <c r="H96" s="29"/>
      <c r="I96" s="29"/>
    </row>
    <row r="97" spans="1:18" x14ac:dyDescent="0.2">
      <c r="A97" s="1" t="s">
        <v>2</v>
      </c>
      <c r="B97" s="29"/>
      <c r="C97" s="29"/>
      <c r="D97" s="29"/>
      <c r="E97" s="31" t="s">
        <v>0</v>
      </c>
      <c r="F97" s="29"/>
      <c r="G97" s="29"/>
      <c r="H97" s="29"/>
      <c r="I97" s="29"/>
    </row>
    <row r="98" spans="1:18" ht="216.75" x14ac:dyDescent="0.2">
      <c r="A98" t="s">
        <v>1</v>
      </c>
      <c r="B98" s="29"/>
      <c r="C98" s="29"/>
      <c r="D98" s="29"/>
      <c r="E98" s="30" t="s">
        <v>249</v>
      </c>
      <c r="F98" s="29"/>
      <c r="G98" s="29"/>
      <c r="H98" s="29"/>
      <c r="I98" s="29"/>
    </row>
    <row r="99" spans="1:18" x14ac:dyDescent="0.2">
      <c r="A99" s="3" t="s">
        <v>10</v>
      </c>
      <c r="B99" s="23" t="s">
        <v>248</v>
      </c>
      <c r="C99" s="23" t="s">
        <v>247</v>
      </c>
      <c r="D99" s="24" t="s">
        <v>0</v>
      </c>
      <c r="E99" s="25" t="s">
        <v>246</v>
      </c>
      <c r="F99" s="26" t="s">
        <v>44</v>
      </c>
      <c r="G99" s="27">
        <v>198</v>
      </c>
      <c r="H99" s="28">
        <v>0</v>
      </c>
      <c r="I99" s="28">
        <f>ROUND(ROUND(H99,2)*ROUND(G99,3),2)</f>
        <v>0</v>
      </c>
      <c r="O99">
        <f>(I99*15)/100</f>
        <v>0</v>
      </c>
      <c r="P99" t="s">
        <v>5</v>
      </c>
    </row>
    <row r="100" spans="1:18" x14ac:dyDescent="0.2">
      <c r="A100" s="2" t="s">
        <v>4</v>
      </c>
      <c r="B100" s="29"/>
      <c r="C100" s="29"/>
      <c r="D100" s="29"/>
      <c r="E100" s="30" t="s">
        <v>246</v>
      </c>
      <c r="F100" s="29"/>
      <c r="G100" s="29"/>
      <c r="H100" s="29"/>
      <c r="I100" s="29"/>
    </row>
    <row r="101" spans="1:18" x14ac:dyDescent="0.2">
      <c r="A101" s="1" t="s">
        <v>2</v>
      </c>
      <c r="B101" s="29"/>
      <c r="C101" s="29"/>
      <c r="D101" s="29"/>
      <c r="E101" s="31" t="s">
        <v>245</v>
      </c>
      <c r="F101" s="29"/>
      <c r="G101" s="29"/>
      <c r="H101" s="29"/>
      <c r="I101" s="29"/>
    </row>
    <row r="102" spans="1:18" ht="280.5" x14ac:dyDescent="0.2">
      <c r="A102" t="s">
        <v>1</v>
      </c>
      <c r="B102" s="29"/>
      <c r="C102" s="29"/>
      <c r="D102" s="29"/>
      <c r="E102" s="30" t="s">
        <v>220</v>
      </c>
      <c r="F102" s="29"/>
      <c r="G102" s="29"/>
      <c r="H102" s="29"/>
      <c r="I102" s="29"/>
    </row>
    <row r="103" spans="1:18" x14ac:dyDescent="0.2">
      <c r="A103" s="3" t="s">
        <v>10</v>
      </c>
      <c r="B103" s="23" t="s">
        <v>244</v>
      </c>
      <c r="C103" s="23" t="s">
        <v>243</v>
      </c>
      <c r="D103" s="24" t="s">
        <v>0</v>
      </c>
      <c r="E103" s="25" t="s">
        <v>242</v>
      </c>
      <c r="F103" s="26" t="s">
        <v>14</v>
      </c>
      <c r="G103" s="27">
        <v>49.283999999999999</v>
      </c>
      <c r="H103" s="28">
        <v>0</v>
      </c>
      <c r="I103" s="28">
        <f>ROUND(ROUND(H103,2)*ROUND(G103,3),2)</f>
        <v>0</v>
      </c>
      <c r="O103">
        <f>(I103*15)/100</f>
        <v>0</v>
      </c>
      <c r="P103" t="s">
        <v>5</v>
      </c>
    </row>
    <row r="104" spans="1:18" x14ac:dyDescent="0.2">
      <c r="A104" s="2" t="s">
        <v>4</v>
      </c>
      <c r="B104" s="29"/>
      <c r="C104" s="29"/>
      <c r="D104" s="29"/>
      <c r="E104" s="30" t="s">
        <v>242</v>
      </c>
      <c r="F104" s="29"/>
      <c r="G104" s="29"/>
      <c r="H104" s="29"/>
      <c r="I104" s="29"/>
    </row>
    <row r="105" spans="1:18" x14ac:dyDescent="0.2">
      <c r="A105" s="1" t="s">
        <v>2</v>
      </c>
      <c r="B105" s="29"/>
      <c r="C105" s="29"/>
      <c r="D105" s="29"/>
      <c r="E105" s="31" t="s">
        <v>0</v>
      </c>
      <c r="F105" s="29"/>
      <c r="G105" s="29"/>
      <c r="H105" s="29"/>
      <c r="I105" s="29"/>
    </row>
    <row r="106" spans="1:18" ht="204" x14ac:dyDescent="0.2">
      <c r="A106" t="s">
        <v>1</v>
      </c>
      <c r="B106" s="29"/>
      <c r="C106" s="29"/>
      <c r="D106" s="29"/>
      <c r="E106" s="30" t="s">
        <v>230</v>
      </c>
      <c r="F106" s="29"/>
      <c r="G106" s="29"/>
      <c r="H106" s="29"/>
      <c r="I106" s="29"/>
    </row>
    <row r="107" spans="1:18" x14ac:dyDescent="0.2">
      <c r="A107" s="3" t="s">
        <v>10</v>
      </c>
      <c r="B107" s="23" t="s">
        <v>241</v>
      </c>
      <c r="C107" s="23" t="s">
        <v>240</v>
      </c>
      <c r="D107" s="24" t="s">
        <v>0</v>
      </c>
      <c r="E107" s="25" t="s">
        <v>239</v>
      </c>
      <c r="F107" s="26" t="s">
        <v>14</v>
      </c>
      <c r="G107" s="27">
        <v>8.2000000000000003E-2</v>
      </c>
      <c r="H107" s="28">
        <v>0</v>
      </c>
      <c r="I107" s="28">
        <f>ROUND(ROUND(H107,2)*ROUND(G107,3),2)</f>
        <v>0</v>
      </c>
      <c r="O107">
        <f>(I107*15)/100</f>
        <v>0</v>
      </c>
      <c r="P107" t="s">
        <v>5</v>
      </c>
    </row>
    <row r="108" spans="1:18" x14ac:dyDescent="0.2">
      <c r="A108" s="2" t="s">
        <v>4</v>
      </c>
      <c r="B108" s="29"/>
      <c r="C108" s="29"/>
      <c r="D108" s="29"/>
      <c r="E108" s="30" t="s">
        <v>239</v>
      </c>
      <c r="F108" s="29"/>
      <c r="G108" s="29"/>
      <c r="H108" s="29"/>
      <c r="I108" s="29"/>
    </row>
    <row r="109" spans="1:18" x14ac:dyDescent="0.2">
      <c r="A109" s="1" t="s">
        <v>2</v>
      </c>
      <c r="B109" s="29"/>
      <c r="C109" s="29"/>
      <c r="D109" s="29"/>
      <c r="E109" s="31" t="s">
        <v>0</v>
      </c>
      <c r="F109" s="29"/>
      <c r="G109" s="29"/>
      <c r="H109" s="29"/>
      <c r="I109" s="29"/>
    </row>
    <row r="110" spans="1:18" ht="204" x14ac:dyDescent="0.2">
      <c r="A110" t="s">
        <v>1</v>
      </c>
      <c r="B110" s="29"/>
      <c r="C110" s="29"/>
      <c r="D110" s="29"/>
      <c r="E110" s="30" t="s">
        <v>230</v>
      </c>
      <c r="F110" s="29"/>
      <c r="G110" s="29"/>
      <c r="H110" s="29"/>
      <c r="I110" s="29"/>
    </row>
    <row r="111" spans="1:18" ht="12.75" customHeight="1" x14ac:dyDescent="0.2">
      <c r="A111" s="4" t="s">
        <v>23</v>
      </c>
      <c r="B111" s="32"/>
      <c r="C111" s="33" t="s">
        <v>238</v>
      </c>
      <c r="D111" s="32"/>
      <c r="E111" s="34" t="s">
        <v>237</v>
      </c>
      <c r="F111" s="32"/>
      <c r="G111" s="32"/>
      <c r="H111" s="32"/>
      <c r="I111" s="35">
        <f>0+Q111</f>
        <v>0</v>
      </c>
      <c r="O111">
        <f>0+R111</f>
        <v>0</v>
      </c>
      <c r="Q111">
        <f>0+I112+I116+I120+I124+I128+I132+I136+I140+I144</f>
        <v>0</v>
      </c>
      <c r="R111">
        <f>0+O112+O116+O120+O124+O128+O132+O136+O140+O144</f>
        <v>0</v>
      </c>
    </row>
    <row r="112" spans="1:18" x14ac:dyDescent="0.2">
      <c r="A112" s="3" t="s">
        <v>10</v>
      </c>
      <c r="B112" s="23" t="s">
        <v>236</v>
      </c>
      <c r="C112" s="23" t="s">
        <v>235</v>
      </c>
      <c r="D112" s="24" t="s">
        <v>0</v>
      </c>
      <c r="E112" s="25" t="s">
        <v>234</v>
      </c>
      <c r="F112" s="26" t="s">
        <v>44</v>
      </c>
      <c r="G112" s="27">
        <v>7.774</v>
      </c>
      <c r="H112" s="28">
        <v>0</v>
      </c>
      <c r="I112" s="28">
        <f>ROUND(ROUND(H112,2)*ROUND(G112,3),2)</f>
        <v>0</v>
      </c>
      <c r="O112">
        <f>(I112*15)/100</f>
        <v>0</v>
      </c>
      <c r="P112" t="s">
        <v>5</v>
      </c>
    </row>
    <row r="113" spans="1:16" x14ac:dyDescent="0.2">
      <c r="A113" s="2" t="s">
        <v>4</v>
      </c>
      <c r="B113" s="29"/>
      <c r="C113" s="29"/>
      <c r="D113" s="29"/>
      <c r="E113" s="30" t="s">
        <v>234</v>
      </c>
      <c r="F113" s="29"/>
      <c r="G113" s="29"/>
      <c r="H113" s="29"/>
      <c r="I113" s="29"/>
    </row>
    <row r="114" spans="1:16" x14ac:dyDescent="0.2">
      <c r="A114" s="1" t="s">
        <v>2</v>
      </c>
      <c r="B114" s="29"/>
      <c r="C114" s="29"/>
      <c r="D114" s="29"/>
      <c r="E114" s="31" t="s">
        <v>0</v>
      </c>
      <c r="F114" s="29"/>
      <c r="G114" s="29"/>
      <c r="H114" s="29"/>
      <c r="I114" s="29"/>
    </row>
    <row r="115" spans="1:16" ht="280.5" x14ac:dyDescent="0.2">
      <c r="A115" t="s">
        <v>1</v>
      </c>
      <c r="B115" s="29"/>
      <c r="C115" s="29"/>
      <c r="D115" s="29"/>
      <c r="E115" s="30" t="s">
        <v>220</v>
      </c>
      <c r="F115" s="29"/>
      <c r="G115" s="29"/>
      <c r="H115" s="29"/>
      <c r="I115" s="29"/>
    </row>
    <row r="116" spans="1:16" x14ac:dyDescent="0.2">
      <c r="A116" s="3" t="s">
        <v>10</v>
      </c>
      <c r="B116" s="23" t="s">
        <v>233</v>
      </c>
      <c r="C116" s="23" t="s">
        <v>232</v>
      </c>
      <c r="D116" s="24" t="s">
        <v>0</v>
      </c>
      <c r="E116" s="25" t="s">
        <v>231</v>
      </c>
      <c r="F116" s="26" t="s">
        <v>14</v>
      </c>
      <c r="G116" s="27">
        <v>9.2999999999999999E-2</v>
      </c>
      <c r="H116" s="28">
        <v>0</v>
      </c>
      <c r="I116" s="28">
        <f>ROUND(ROUND(H116,2)*ROUND(G116,3),2)</f>
        <v>0</v>
      </c>
      <c r="O116">
        <f>(I116*15)/100</f>
        <v>0</v>
      </c>
      <c r="P116" t="s">
        <v>5</v>
      </c>
    </row>
    <row r="117" spans="1:16" x14ac:dyDescent="0.2">
      <c r="A117" s="2" t="s">
        <v>4</v>
      </c>
      <c r="B117" s="29"/>
      <c r="C117" s="29"/>
      <c r="D117" s="29"/>
      <c r="E117" s="30" t="s">
        <v>231</v>
      </c>
      <c r="F117" s="29"/>
      <c r="G117" s="29"/>
      <c r="H117" s="29"/>
      <c r="I117" s="29"/>
    </row>
    <row r="118" spans="1:16" x14ac:dyDescent="0.2">
      <c r="A118" s="1" t="s">
        <v>2</v>
      </c>
      <c r="B118" s="29"/>
      <c r="C118" s="29"/>
      <c r="D118" s="29"/>
      <c r="E118" s="31" t="s">
        <v>0</v>
      </c>
      <c r="F118" s="29"/>
      <c r="G118" s="29"/>
      <c r="H118" s="29"/>
      <c r="I118" s="29"/>
    </row>
    <row r="119" spans="1:16" ht="204" x14ac:dyDescent="0.2">
      <c r="A119" t="s">
        <v>1</v>
      </c>
      <c r="B119" s="29"/>
      <c r="C119" s="29"/>
      <c r="D119" s="29"/>
      <c r="E119" s="30" t="s">
        <v>230</v>
      </c>
      <c r="F119" s="29"/>
      <c r="G119" s="29"/>
      <c r="H119" s="29"/>
      <c r="I119" s="29"/>
    </row>
    <row r="120" spans="1:16" x14ac:dyDescent="0.2">
      <c r="A120" s="3" t="s">
        <v>10</v>
      </c>
      <c r="B120" s="23" t="s">
        <v>229</v>
      </c>
      <c r="C120" s="23" t="s">
        <v>228</v>
      </c>
      <c r="D120" s="24" t="s">
        <v>0</v>
      </c>
      <c r="E120" s="25" t="s">
        <v>227</v>
      </c>
      <c r="F120" s="26" t="s">
        <v>44</v>
      </c>
      <c r="G120" s="27">
        <v>4.9219999999999997</v>
      </c>
      <c r="H120" s="28">
        <v>0</v>
      </c>
      <c r="I120" s="28">
        <f>ROUND(ROUND(H120,2)*ROUND(G120,3),2)</f>
        <v>0</v>
      </c>
      <c r="O120">
        <f>(I120*15)/100</f>
        <v>0</v>
      </c>
      <c r="P120" t="s">
        <v>5</v>
      </c>
    </row>
    <row r="121" spans="1:16" x14ac:dyDescent="0.2">
      <c r="A121" s="2" t="s">
        <v>4</v>
      </c>
      <c r="B121" s="29"/>
      <c r="C121" s="29"/>
      <c r="D121" s="29"/>
      <c r="E121" s="30" t="s">
        <v>227</v>
      </c>
      <c r="F121" s="29"/>
      <c r="G121" s="29"/>
      <c r="H121" s="29"/>
      <c r="I121" s="29"/>
    </row>
    <row r="122" spans="1:16" x14ac:dyDescent="0.2">
      <c r="A122" s="1" t="s">
        <v>2</v>
      </c>
      <c r="B122" s="29"/>
      <c r="C122" s="29"/>
      <c r="D122" s="29"/>
      <c r="E122" s="31" t="s">
        <v>0</v>
      </c>
      <c r="F122" s="29"/>
      <c r="G122" s="29"/>
      <c r="H122" s="29"/>
      <c r="I122" s="29"/>
    </row>
    <row r="123" spans="1:16" ht="280.5" x14ac:dyDescent="0.2">
      <c r="A123" t="s">
        <v>1</v>
      </c>
      <c r="B123" s="29"/>
      <c r="C123" s="29"/>
      <c r="D123" s="29"/>
      <c r="E123" s="30" t="s">
        <v>220</v>
      </c>
      <c r="F123" s="29"/>
      <c r="G123" s="29"/>
      <c r="H123" s="29"/>
      <c r="I123" s="29"/>
    </row>
    <row r="124" spans="1:16" x14ac:dyDescent="0.2">
      <c r="A124" s="3" t="s">
        <v>10</v>
      </c>
      <c r="B124" s="23" t="s">
        <v>226</v>
      </c>
      <c r="C124" s="23" t="s">
        <v>225</v>
      </c>
      <c r="D124" s="24" t="s">
        <v>0</v>
      </c>
      <c r="E124" s="25" t="s">
        <v>224</v>
      </c>
      <c r="F124" s="26" t="s">
        <v>44</v>
      </c>
      <c r="G124" s="27">
        <v>3.4670000000000001</v>
      </c>
      <c r="H124" s="28">
        <v>0</v>
      </c>
      <c r="I124" s="28">
        <f>ROUND(ROUND(H124,2)*ROUND(G124,3),2)</f>
        <v>0</v>
      </c>
      <c r="O124">
        <f>(I124*15)/100</f>
        <v>0</v>
      </c>
      <c r="P124" t="s">
        <v>5</v>
      </c>
    </row>
    <row r="125" spans="1:16" x14ac:dyDescent="0.2">
      <c r="A125" s="2" t="s">
        <v>4</v>
      </c>
      <c r="B125" s="29"/>
      <c r="C125" s="29"/>
      <c r="D125" s="29"/>
      <c r="E125" s="30" t="s">
        <v>224</v>
      </c>
      <c r="F125" s="29"/>
      <c r="G125" s="29"/>
      <c r="H125" s="29"/>
      <c r="I125" s="29"/>
    </row>
    <row r="126" spans="1:16" x14ac:dyDescent="0.2">
      <c r="A126" s="1" t="s">
        <v>2</v>
      </c>
      <c r="B126" s="29"/>
      <c r="C126" s="29"/>
      <c r="D126" s="29"/>
      <c r="E126" s="31" t="s">
        <v>0</v>
      </c>
      <c r="F126" s="29"/>
      <c r="G126" s="29"/>
      <c r="H126" s="29"/>
      <c r="I126" s="29"/>
    </row>
    <row r="127" spans="1:16" ht="38.25" x14ac:dyDescent="0.2">
      <c r="A127" t="s">
        <v>1</v>
      </c>
      <c r="B127" s="29"/>
      <c r="C127" s="29"/>
      <c r="D127" s="29"/>
      <c r="E127" s="30" t="s">
        <v>213</v>
      </c>
      <c r="F127" s="29"/>
      <c r="G127" s="29"/>
      <c r="H127" s="29"/>
      <c r="I127" s="29"/>
    </row>
    <row r="128" spans="1:16" x14ac:dyDescent="0.2">
      <c r="A128" s="3" t="s">
        <v>10</v>
      </c>
      <c r="B128" s="23" t="s">
        <v>223</v>
      </c>
      <c r="C128" s="23" t="s">
        <v>222</v>
      </c>
      <c r="D128" s="24" t="s">
        <v>0</v>
      </c>
      <c r="E128" s="25" t="s">
        <v>221</v>
      </c>
      <c r="F128" s="26" t="s">
        <v>44</v>
      </c>
      <c r="G128" s="27">
        <v>12.096</v>
      </c>
      <c r="H128" s="28">
        <v>0</v>
      </c>
      <c r="I128" s="28">
        <f>ROUND(ROUND(H128,2)*ROUND(G128,3),2)</f>
        <v>0</v>
      </c>
      <c r="O128">
        <f>(I128*15)/100</f>
        <v>0</v>
      </c>
      <c r="P128" t="s">
        <v>5</v>
      </c>
    </row>
    <row r="129" spans="1:16" x14ac:dyDescent="0.2">
      <c r="A129" s="2" t="s">
        <v>4</v>
      </c>
      <c r="B129" s="29"/>
      <c r="C129" s="29"/>
      <c r="D129" s="29"/>
      <c r="E129" s="30" t="s">
        <v>221</v>
      </c>
      <c r="F129" s="29"/>
      <c r="G129" s="29"/>
      <c r="H129" s="29"/>
      <c r="I129" s="29"/>
    </row>
    <row r="130" spans="1:16" x14ac:dyDescent="0.2">
      <c r="A130" s="1" t="s">
        <v>2</v>
      </c>
      <c r="B130" s="29"/>
      <c r="C130" s="29"/>
      <c r="D130" s="29"/>
      <c r="E130" s="31" t="s">
        <v>0</v>
      </c>
      <c r="F130" s="29"/>
      <c r="G130" s="29"/>
      <c r="H130" s="29"/>
      <c r="I130" s="29"/>
    </row>
    <row r="131" spans="1:16" ht="280.5" x14ac:dyDescent="0.2">
      <c r="A131" t="s">
        <v>1</v>
      </c>
      <c r="B131" s="29"/>
      <c r="C131" s="29"/>
      <c r="D131" s="29"/>
      <c r="E131" s="30" t="s">
        <v>220</v>
      </c>
      <c r="F131" s="29"/>
      <c r="G131" s="29"/>
      <c r="H131" s="29"/>
      <c r="I131" s="29"/>
    </row>
    <row r="132" spans="1:16" x14ac:dyDescent="0.2">
      <c r="A132" s="3" t="s">
        <v>10</v>
      </c>
      <c r="B132" s="23" t="s">
        <v>219</v>
      </c>
      <c r="C132" s="23" t="s">
        <v>218</v>
      </c>
      <c r="D132" s="24" t="s">
        <v>0</v>
      </c>
      <c r="E132" s="25" t="s">
        <v>217</v>
      </c>
      <c r="F132" s="26" t="s">
        <v>44</v>
      </c>
      <c r="G132" s="27">
        <v>112.461</v>
      </c>
      <c r="H132" s="28">
        <v>0</v>
      </c>
      <c r="I132" s="28">
        <f>ROUND(ROUND(H132,2)*ROUND(G132,3),2)</f>
        <v>0</v>
      </c>
      <c r="O132">
        <f>(I132*15)/100</f>
        <v>0</v>
      </c>
      <c r="P132" t="s">
        <v>5</v>
      </c>
    </row>
    <row r="133" spans="1:16" x14ac:dyDescent="0.2">
      <c r="A133" s="2" t="s">
        <v>4</v>
      </c>
      <c r="B133" s="29"/>
      <c r="C133" s="29"/>
      <c r="D133" s="29"/>
      <c r="E133" s="30" t="s">
        <v>217</v>
      </c>
      <c r="F133" s="29"/>
      <c r="G133" s="29"/>
      <c r="H133" s="29"/>
      <c r="I133" s="29"/>
    </row>
    <row r="134" spans="1:16" x14ac:dyDescent="0.2">
      <c r="A134" s="1" t="s">
        <v>2</v>
      </c>
      <c r="B134" s="29"/>
      <c r="C134" s="29"/>
      <c r="D134" s="29"/>
      <c r="E134" s="31" t="s">
        <v>0</v>
      </c>
      <c r="F134" s="29"/>
      <c r="G134" s="29"/>
      <c r="H134" s="29"/>
      <c r="I134" s="29"/>
    </row>
    <row r="135" spans="1:16" ht="38.25" x14ac:dyDescent="0.2">
      <c r="A135" t="s">
        <v>1</v>
      </c>
      <c r="B135" s="29"/>
      <c r="C135" s="29"/>
      <c r="D135" s="29"/>
      <c r="E135" s="30" t="s">
        <v>213</v>
      </c>
      <c r="F135" s="29"/>
      <c r="G135" s="29"/>
      <c r="H135" s="29"/>
      <c r="I135" s="29"/>
    </row>
    <row r="136" spans="1:16" ht="25.5" x14ac:dyDescent="0.2">
      <c r="A136" s="3" t="s">
        <v>10</v>
      </c>
      <c r="B136" s="23" t="s">
        <v>216</v>
      </c>
      <c r="C136" s="23" t="s">
        <v>215</v>
      </c>
      <c r="D136" s="24" t="s">
        <v>0</v>
      </c>
      <c r="E136" s="25" t="s">
        <v>214</v>
      </c>
      <c r="F136" s="26" t="s">
        <v>44</v>
      </c>
      <c r="G136" s="27">
        <v>200.191</v>
      </c>
      <c r="H136" s="28">
        <v>0</v>
      </c>
      <c r="I136" s="28">
        <f>ROUND(ROUND(H136,2)*ROUND(G136,3),2)</f>
        <v>0</v>
      </c>
      <c r="O136">
        <f>(I136*15)/100</f>
        <v>0</v>
      </c>
      <c r="P136" t="s">
        <v>5</v>
      </c>
    </row>
    <row r="137" spans="1:16" ht="25.5" x14ac:dyDescent="0.2">
      <c r="A137" s="2" t="s">
        <v>4</v>
      </c>
      <c r="B137" s="29"/>
      <c r="C137" s="29"/>
      <c r="D137" s="29"/>
      <c r="E137" s="30" t="s">
        <v>214</v>
      </c>
      <c r="F137" s="29"/>
      <c r="G137" s="29"/>
      <c r="H137" s="29"/>
      <c r="I137" s="29"/>
    </row>
    <row r="138" spans="1:16" x14ac:dyDescent="0.2">
      <c r="A138" s="1" t="s">
        <v>2</v>
      </c>
      <c r="B138" s="29"/>
      <c r="C138" s="29"/>
      <c r="D138" s="29"/>
      <c r="E138" s="31" t="s">
        <v>0</v>
      </c>
      <c r="F138" s="29"/>
      <c r="G138" s="29"/>
      <c r="H138" s="29"/>
      <c r="I138" s="29"/>
    </row>
    <row r="139" spans="1:16" ht="38.25" x14ac:dyDescent="0.2">
      <c r="A139" t="s">
        <v>1</v>
      </c>
      <c r="B139" s="29"/>
      <c r="C139" s="29"/>
      <c r="D139" s="29"/>
      <c r="E139" s="30" t="s">
        <v>213</v>
      </c>
      <c r="F139" s="29"/>
      <c r="G139" s="29"/>
      <c r="H139" s="29"/>
      <c r="I139" s="29"/>
    </row>
    <row r="140" spans="1:16" ht="25.5" x14ac:dyDescent="0.2">
      <c r="A140" s="3" t="s">
        <v>10</v>
      </c>
      <c r="B140" s="23" t="s">
        <v>212</v>
      </c>
      <c r="C140" s="23" t="s">
        <v>211</v>
      </c>
      <c r="D140" s="24" t="s">
        <v>0</v>
      </c>
      <c r="E140" s="25" t="s">
        <v>210</v>
      </c>
      <c r="F140" s="26" t="s">
        <v>115</v>
      </c>
      <c r="G140" s="27">
        <v>4.0999999999999996</v>
      </c>
      <c r="H140" s="28">
        <v>0</v>
      </c>
      <c r="I140" s="28">
        <f>ROUND(ROUND(H140,2)*ROUND(G140,3),2)</f>
        <v>0</v>
      </c>
      <c r="O140">
        <f>(I140*15)/100</f>
        <v>0</v>
      </c>
      <c r="P140" t="s">
        <v>5</v>
      </c>
    </row>
    <row r="141" spans="1:16" ht="25.5" x14ac:dyDescent="0.2">
      <c r="A141" s="2" t="s">
        <v>4</v>
      </c>
      <c r="B141" s="29"/>
      <c r="C141" s="29"/>
      <c r="D141" s="29"/>
      <c r="E141" s="30" t="s">
        <v>210</v>
      </c>
      <c r="F141" s="29"/>
      <c r="G141" s="29"/>
      <c r="H141" s="29"/>
      <c r="I141" s="29"/>
    </row>
    <row r="142" spans="1:16" x14ac:dyDescent="0.2">
      <c r="A142" s="1" t="s">
        <v>2</v>
      </c>
      <c r="B142" s="29"/>
      <c r="C142" s="29"/>
      <c r="D142" s="29"/>
      <c r="E142" s="31" t="s">
        <v>0</v>
      </c>
      <c r="F142" s="29"/>
      <c r="G142" s="29"/>
      <c r="H142" s="29"/>
      <c r="I142" s="29"/>
    </row>
    <row r="143" spans="1:16" ht="153" x14ac:dyDescent="0.2">
      <c r="A143" t="s">
        <v>1</v>
      </c>
      <c r="B143" s="29"/>
      <c r="C143" s="29"/>
      <c r="D143" s="29"/>
      <c r="E143" s="30" t="s">
        <v>209</v>
      </c>
      <c r="F143" s="29"/>
      <c r="G143" s="29"/>
      <c r="H143" s="29"/>
      <c r="I143" s="29"/>
    </row>
    <row r="144" spans="1:16" x14ac:dyDescent="0.2">
      <c r="A144" s="3" t="s">
        <v>10</v>
      </c>
      <c r="B144" s="23" t="s">
        <v>208</v>
      </c>
      <c r="C144" s="23" t="s">
        <v>207</v>
      </c>
      <c r="D144" s="24" t="s">
        <v>0</v>
      </c>
      <c r="E144" s="25" t="s">
        <v>206</v>
      </c>
      <c r="F144" s="26" t="s">
        <v>115</v>
      </c>
      <c r="G144" s="27">
        <v>1.76</v>
      </c>
      <c r="H144" s="28">
        <v>0</v>
      </c>
      <c r="I144" s="28">
        <f>ROUND(ROUND(H144,2)*ROUND(G144,3),2)</f>
        <v>0</v>
      </c>
      <c r="O144">
        <f>(I144*15)/100</f>
        <v>0</v>
      </c>
      <c r="P144" t="s">
        <v>5</v>
      </c>
    </row>
    <row r="145" spans="1:18" ht="89.25" x14ac:dyDescent="0.2">
      <c r="A145" s="2" t="s">
        <v>4</v>
      </c>
      <c r="B145" s="29"/>
      <c r="C145" s="29"/>
      <c r="D145" s="29"/>
      <c r="E145" s="30" t="s">
        <v>205</v>
      </c>
      <c r="F145" s="29"/>
      <c r="G145" s="29"/>
      <c r="H145" s="29"/>
      <c r="I145" s="29"/>
    </row>
    <row r="146" spans="1:18" x14ac:dyDescent="0.2">
      <c r="A146" s="1" t="s">
        <v>2</v>
      </c>
      <c r="B146" s="29"/>
      <c r="C146" s="29"/>
      <c r="D146" s="29"/>
      <c r="E146" s="31" t="s">
        <v>204</v>
      </c>
      <c r="F146" s="29"/>
      <c r="G146" s="29"/>
      <c r="H146" s="29"/>
      <c r="I146" s="29"/>
    </row>
    <row r="147" spans="1:18" ht="51" x14ac:dyDescent="0.2">
      <c r="A147" t="s">
        <v>1</v>
      </c>
      <c r="B147" s="29"/>
      <c r="C147" s="29"/>
      <c r="D147" s="29"/>
      <c r="E147" s="30" t="s">
        <v>203</v>
      </c>
      <c r="F147" s="29"/>
      <c r="G147" s="29"/>
      <c r="H147" s="29"/>
      <c r="I147" s="29"/>
    </row>
    <row r="148" spans="1:18" ht="12.75" customHeight="1" x14ac:dyDescent="0.2">
      <c r="A148" s="4" t="s">
        <v>23</v>
      </c>
      <c r="B148" s="32"/>
      <c r="C148" s="33" t="s">
        <v>202</v>
      </c>
      <c r="D148" s="32"/>
      <c r="E148" s="34" t="s">
        <v>201</v>
      </c>
      <c r="F148" s="32"/>
      <c r="G148" s="32"/>
      <c r="H148" s="32"/>
      <c r="I148" s="35">
        <f>0+Q148</f>
        <v>0</v>
      </c>
      <c r="O148">
        <f>0+R148</f>
        <v>0</v>
      </c>
      <c r="Q148">
        <f>0+I149+I153+I157</f>
        <v>0</v>
      </c>
      <c r="R148">
        <f>0+O149+O153+O157</f>
        <v>0</v>
      </c>
    </row>
    <row r="149" spans="1:18" x14ac:dyDescent="0.2">
      <c r="A149" s="3" t="s">
        <v>10</v>
      </c>
      <c r="B149" s="23" t="s">
        <v>200</v>
      </c>
      <c r="C149" s="23" t="s">
        <v>199</v>
      </c>
      <c r="D149" s="24" t="s">
        <v>0</v>
      </c>
      <c r="E149" s="25" t="s">
        <v>198</v>
      </c>
      <c r="F149" s="26" t="s">
        <v>115</v>
      </c>
      <c r="G149" s="27">
        <v>50.087000000000003</v>
      </c>
      <c r="H149" s="28">
        <v>0</v>
      </c>
      <c r="I149" s="28">
        <f>ROUND(ROUND(H149,2)*ROUND(G149,3),2)</f>
        <v>0</v>
      </c>
      <c r="O149">
        <f>(I149*15)/100</f>
        <v>0</v>
      </c>
      <c r="P149" t="s">
        <v>5</v>
      </c>
    </row>
    <row r="150" spans="1:18" x14ac:dyDescent="0.2">
      <c r="A150" s="2" t="s">
        <v>4</v>
      </c>
      <c r="B150" s="29"/>
      <c r="C150" s="29"/>
      <c r="D150" s="29"/>
      <c r="E150" s="30" t="s">
        <v>198</v>
      </c>
      <c r="F150" s="29"/>
      <c r="G150" s="29"/>
      <c r="H150" s="29"/>
      <c r="I150" s="29"/>
    </row>
    <row r="151" spans="1:18" x14ac:dyDescent="0.2">
      <c r="A151" s="1" t="s">
        <v>2</v>
      </c>
      <c r="B151" s="29"/>
      <c r="C151" s="29"/>
      <c r="D151" s="29"/>
      <c r="E151" s="31" t="s">
        <v>0</v>
      </c>
      <c r="F151" s="29"/>
      <c r="G151" s="29"/>
      <c r="H151" s="29"/>
      <c r="I151" s="29"/>
    </row>
    <row r="152" spans="1:18" ht="38.25" x14ac:dyDescent="0.2">
      <c r="A152" t="s">
        <v>1</v>
      </c>
      <c r="B152" s="29"/>
      <c r="C152" s="29"/>
      <c r="D152" s="29"/>
      <c r="E152" s="30" t="s">
        <v>197</v>
      </c>
      <c r="F152" s="29"/>
      <c r="G152" s="29"/>
      <c r="H152" s="29"/>
      <c r="I152" s="29"/>
    </row>
    <row r="153" spans="1:18" x14ac:dyDescent="0.2">
      <c r="A153" s="3" t="s">
        <v>10</v>
      </c>
      <c r="B153" s="23" t="s">
        <v>196</v>
      </c>
      <c r="C153" s="23" t="s">
        <v>195</v>
      </c>
      <c r="D153" s="24" t="s">
        <v>0</v>
      </c>
      <c r="E153" s="25" t="s">
        <v>194</v>
      </c>
      <c r="F153" s="26" t="s">
        <v>115</v>
      </c>
      <c r="G153" s="27">
        <v>50.087000000000003</v>
      </c>
      <c r="H153" s="28">
        <v>0</v>
      </c>
      <c r="I153" s="28">
        <f>ROUND(ROUND(H153,2)*ROUND(G153,3),2)</f>
        <v>0</v>
      </c>
      <c r="O153">
        <f>(I153*15)/100</f>
        <v>0</v>
      </c>
      <c r="P153" t="s">
        <v>5</v>
      </c>
    </row>
    <row r="154" spans="1:18" x14ac:dyDescent="0.2">
      <c r="A154" s="2" t="s">
        <v>4</v>
      </c>
      <c r="B154" s="29"/>
      <c r="C154" s="29"/>
      <c r="D154" s="29"/>
      <c r="E154" s="30" t="s">
        <v>194</v>
      </c>
      <c r="F154" s="29"/>
      <c r="G154" s="29"/>
      <c r="H154" s="29"/>
      <c r="I154" s="29"/>
    </row>
    <row r="155" spans="1:18" x14ac:dyDescent="0.2">
      <c r="A155" s="1" t="s">
        <v>2</v>
      </c>
      <c r="B155" s="29"/>
      <c r="C155" s="29"/>
      <c r="D155" s="29"/>
      <c r="E155" s="31" t="s">
        <v>0</v>
      </c>
      <c r="F155" s="29"/>
      <c r="G155" s="29"/>
      <c r="H155" s="29"/>
      <c r="I155" s="29"/>
    </row>
    <row r="156" spans="1:18" ht="89.25" x14ac:dyDescent="0.2">
      <c r="A156" t="s">
        <v>1</v>
      </c>
      <c r="B156" s="29"/>
      <c r="C156" s="29"/>
      <c r="D156" s="29"/>
      <c r="E156" s="30" t="s">
        <v>193</v>
      </c>
      <c r="F156" s="29"/>
      <c r="G156" s="29"/>
      <c r="H156" s="29"/>
      <c r="I156" s="29"/>
    </row>
    <row r="157" spans="1:18" x14ac:dyDescent="0.2">
      <c r="A157" s="3" t="s">
        <v>10</v>
      </c>
      <c r="B157" s="23" t="s">
        <v>192</v>
      </c>
      <c r="C157" s="23" t="s">
        <v>191</v>
      </c>
      <c r="D157" s="24" t="s">
        <v>0</v>
      </c>
      <c r="E157" s="25" t="s">
        <v>190</v>
      </c>
      <c r="F157" s="26" t="s">
        <v>115</v>
      </c>
      <c r="G157" s="27">
        <v>2.2000000000000002</v>
      </c>
      <c r="H157" s="28">
        <v>0</v>
      </c>
      <c r="I157" s="28">
        <f>ROUND(ROUND(H157,2)*ROUND(G157,3),2)</f>
        <v>0</v>
      </c>
      <c r="O157">
        <f>(I157*15)/100</f>
        <v>0</v>
      </c>
      <c r="P157" t="s">
        <v>5</v>
      </c>
    </row>
    <row r="158" spans="1:18" x14ac:dyDescent="0.2">
      <c r="A158" s="2" t="s">
        <v>4</v>
      </c>
      <c r="B158" s="29"/>
      <c r="C158" s="29"/>
      <c r="D158" s="29"/>
      <c r="E158" s="30" t="s">
        <v>190</v>
      </c>
      <c r="F158" s="29"/>
      <c r="G158" s="29"/>
      <c r="H158" s="29"/>
      <c r="I158" s="29"/>
    </row>
    <row r="159" spans="1:18" x14ac:dyDescent="0.2">
      <c r="A159" s="1" t="s">
        <v>2</v>
      </c>
      <c r="B159" s="29"/>
      <c r="C159" s="29"/>
      <c r="D159" s="29"/>
      <c r="E159" s="31" t="s">
        <v>0</v>
      </c>
      <c r="F159" s="29"/>
      <c r="G159" s="29"/>
      <c r="H159" s="29"/>
      <c r="I159" s="29"/>
    </row>
    <row r="160" spans="1:18" ht="114.75" x14ac:dyDescent="0.2">
      <c r="A160" t="s">
        <v>1</v>
      </c>
      <c r="B160" s="29"/>
      <c r="C160" s="29"/>
      <c r="D160" s="29"/>
      <c r="E160" s="30" t="s">
        <v>189</v>
      </c>
      <c r="F160" s="29"/>
      <c r="G160" s="29"/>
      <c r="H160" s="29"/>
      <c r="I160" s="29"/>
    </row>
    <row r="161" spans="1:18" ht="12.75" customHeight="1" x14ac:dyDescent="0.2">
      <c r="A161" s="4" t="s">
        <v>23</v>
      </c>
      <c r="B161" s="32"/>
      <c r="C161" s="33" t="s">
        <v>188</v>
      </c>
      <c r="D161" s="32"/>
      <c r="E161" s="34" t="s">
        <v>187</v>
      </c>
      <c r="F161" s="32"/>
      <c r="G161" s="32"/>
      <c r="H161" s="32"/>
      <c r="I161" s="35">
        <f>0+Q161</f>
        <v>0</v>
      </c>
      <c r="O161">
        <f>0+R161</f>
        <v>0</v>
      </c>
      <c r="Q161">
        <f>0+I162+I166+I170+I174+I178+I182</f>
        <v>0</v>
      </c>
      <c r="R161">
        <f>0+O162+O166+O170+O174+O178+O182</f>
        <v>0</v>
      </c>
    </row>
    <row r="162" spans="1:18" x14ac:dyDescent="0.2">
      <c r="A162" s="3" t="s">
        <v>10</v>
      </c>
      <c r="B162" s="23" t="s">
        <v>186</v>
      </c>
      <c r="C162" s="23" t="s">
        <v>185</v>
      </c>
      <c r="D162" s="24" t="s">
        <v>0</v>
      </c>
      <c r="E162" s="25" t="s">
        <v>184</v>
      </c>
      <c r="F162" s="26" t="s">
        <v>44</v>
      </c>
      <c r="G162" s="27">
        <v>0.35699999999999998</v>
      </c>
      <c r="H162" s="28">
        <v>0</v>
      </c>
      <c r="I162" s="28">
        <f>ROUND(ROUND(H162,2)*ROUND(G162,3),2)</f>
        <v>0</v>
      </c>
      <c r="O162">
        <f>(I162*15)/100</f>
        <v>0</v>
      </c>
      <c r="P162" t="s">
        <v>5</v>
      </c>
    </row>
    <row r="163" spans="1:18" x14ac:dyDescent="0.2">
      <c r="A163" s="2" t="s">
        <v>4</v>
      </c>
      <c r="B163" s="29"/>
      <c r="C163" s="29"/>
      <c r="D163" s="29"/>
      <c r="E163" s="30" t="s">
        <v>184</v>
      </c>
      <c r="F163" s="29"/>
      <c r="G163" s="29"/>
      <c r="H163" s="29"/>
      <c r="I163" s="29"/>
    </row>
    <row r="164" spans="1:18" x14ac:dyDescent="0.2">
      <c r="A164" s="1" t="s">
        <v>2</v>
      </c>
      <c r="B164" s="29"/>
      <c r="C164" s="29"/>
      <c r="D164" s="29"/>
      <c r="E164" s="31" t="s">
        <v>0</v>
      </c>
      <c r="F164" s="29"/>
      <c r="G164" s="29"/>
      <c r="H164" s="29"/>
      <c r="I164" s="29"/>
    </row>
    <row r="165" spans="1:18" ht="267.75" x14ac:dyDescent="0.2">
      <c r="A165" t="s">
        <v>1</v>
      </c>
      <c r="B165" s="29"/>
      <c r="C165" s="29"/>
      <c r="D165" s="29"/>
      <c r="E165" s="30" t="s">
        <v>180</v>
      </c>
      <c r="F165" s="29"/>
      <c r="G165" s="29"/>
      <c r="H165" s="29"/>
      <c r="I165" s="29"/>
    </row>
    <row r="166" spans="1:18" x14ac:dyDescent="0.2">
      <c r="A166" s="3" t="s">
        <v>10</v>
      </c>
      <c r="B166" s="23" t="s">
        <v>183</v>
      </c>
      <c r="C166" s="23" t="s">
        <v>182</v>
      </c>
      <c r="D166" s="24" t="s">
        <v>0</v>
      </c>
      <c r="E166" s="25" t="s">
        <v>181</v>
      </c>
      <c r="F166" s="26" t="s">
        <v>44</v>
      </c>
      <c r="G166" s="27">
        <v>14.978999999999999</v>
      </c>
      <c r="H166" s="28">
        <v>0</v>
      </c>
      <c r="I166" s="28">
        <f>ROUND(ROUND(H166,2)*ROUND(G166,3),2)</f>
        <v>0</v>
      </c>
      <c r="O166">
        <f>(I166*15)/100</f>
        <v>0</v>
      </c>
      <c r="P166" t="s">
        <v>5</v>
      </c>
    </row>
    <row r="167" spans="1:18" x14ac:dyDescent="0.2">
      <c r="A167" s="2" t="s">
        <v>4</v>
      </c>
      <c r="B167" s="29"/>
      <c r="C167" s="29"/>
      <c r="D167" s="29"/>
      <c r="E167" s="30" t="s">
        <v>181</v>
      </c>
      <c r="F167" s="29"/>
      <c r="G167" s="29"/>
      <c r="H167" s="29"/>
      <c r="I167" s="29"/>
    </row>
    <row r="168" spans="1:18" x14ac:dyDescent="0.2">
      <c r="A168" s="1" t="s">
        <v>2</v>
      </c>
      <c r="B168" s="29"/>
      <c r="C168" s="29"/>
      <c r="D168" s="29"/>
      <c r="E168" s="31" t="s">
        <v>0</v>
      </c>
      <c r="F168" s="29"/>
      <c r="G168" s="29"/>
      <c r="H168" s="29"/>
      <c r="I168" s="29"/>
    </row>
    <row r="169" spans="1:18" ht="267.75" x14ac:dyDescent="0.2">
      <c r="A169" t="s">
        <v>1</v>
      </c>
      <c r="B169" s="29"/>
      <c r="C169" s="29"/>
      <c r="D169" s="29"/>
      <c r="E169" s="30" t="s">
        <v>180</v>
      </c>
      <c r="F169" s="29"/>
      <c r="G169" s="29"/>
      <c r="H169" s="29"/>
      <c r="I169" s="29"/>
    </row>
    <row r="170" spans="1:18" x14ac:dyDescent="0.2">
      <c r="A170" s="3" t="s">
        <v>10</v>
      </c>
      <c r="B170" s="23" t="s">
        <v>179</v>
      </c>
      <c r="C170" s="23" t="s">
        <v>178</v>
      </c>
      <c r="D170" s="24" t="s">
        <v>0</v>
      </c>
      <c r="E170" s="25" t="s">
        <v>177</v>
      </c>
      <c r="F170" s="26" t="s">
        <v>14</v>
      </c>
      <c r="G170" s="27">
        <v>0.69599999999999995</v>
      </c>
      <c r="H170" s="28">
        <v>0</v>
      </c>
      <c r="I170" s="28">
        <f>ROUND(ROUND(H170,2)*ROUND(G170,3),2)</f>
        <v>0</v>
      </c>
      <c r="O170">
        <f>(I170*15)/100</f>
        <v>0</v>
      </c>
      <c r="P170" t="s">
        <v>5</v>
      </c>
    </row>
    <row r="171" spans="1:18" x14ac:dyDescent="0.2">
      <c r="A171" s="2" t="s">
        <v>4</v>
      </c>
      <c r="B171" s="29"/>
      <c r="C171" s="29"/>
      <c r="D171" s="29"/>
      <c r="E171" s="30" t="s">
        <v>177</v>
      </c>
      <c r="F171" s="29"/>
      <c r="G171" s="29"/>
      <c r="H171" s="29"/>
      <c r="I171" s="29"/>
    </row>
    <row r="172" spans="1:18" x14ac:dyDescent="0.2">
      <c r="A172" s="1" t="s">
        <v>2</v>
      </c>
      <c r="B172" s="29"/>
      <c r="C172" s="29"/>
      <c r="D172" s="29"/>
      <c r="E172" s="31" t="s">
        <v>0</v>
      </c>
      <c r="F172" s="29"/>
      <c r="G172" s="29"/>
      <c r="H172" s="29"/>
      <c r="I172" s="29"/>
    </row>
    <row r="173" spans="1:18" ht="191.25" x14ac:dyDescent="0.2">
      <c r="A173" t="s">
        <v>1</v>
      </c>
      <c r="B173" s="29"/>
      <c r="C173" s="29"/>
      <c r="D173" s="29"/>
      <c r="E173" s="30" t="s">
        <v>176</v>
      </c>
      <c r="F173" s="29"/>
      <c r="G173" s="29"/>
      <c r="H173" s="29"/>
      <c r="I173" s="29"/>
    </row>
    <row r="174" spans="1:18" x14ac:dyDescent="0.2">
      <c r="A174" s="3" t="s">
        <v>10</v>
      </c>
      <c r="B174" s="23" t="s">
        <v>175</v>
      </c>
      <c r="C174" s="23" t="s">
        <v>174</v>
      </c>
      <c r="D174" s="24" t="s">
        <v>0</v>
      </c>
      <c r="E174" s="25" t="s">
        <v>173</v>
      </c>
      <c r="F174" s="26" t="s">
        <v>44</v>
      </c>
      <c r="G174" s="27">
        <v>0.156</v>
      </c>
      <c r="H174" s="28">
        <v>0</v>
      </c>
      <c r="I174" s="28">
        <f>ROUND(ROUND(H174,2)*ROUND(G174,3),2)</f>
        <v>0</v>
      </c>
      <c r="O174">
        <f>(I174*15)/100</f>
        <v>0</v>
      </c>
      <c r="P174" t="s">
        <v>5</v>
      </c>
    </row>
    <row r="175" spans="1:18" x14ac:dyDescent="0.2">
      <c r="A175" s="2" t="s">
        <v>4</v>
      </c>
      <c r="B175" s="29"/>
      <c r="C175" s="29"/>
      <c r="D175" s="29"/>
      <c r="E175" s="30" t="s">
        <v>173</v>
      </c>
      <c r="F175" s="29"/>
      <c r="G175" s="29"/>
      <c r="H175" s="29"/>
      <c r="I175" s="29"/>
    </row>
    <row r="176" spans="1:18" x14ac:dyDescent="0.2">
      <c r="A176" s="1" t="s">
        <v>2</v>
      </c>
      <c r="B176" s="29"/>
      <c r="C176" s="29"/>
      <c r="D176" s="29"/>
      <c r="E176" s="31" t="s">
        <v>0</v>
      </c>
      <c r="F176" s="29"/>
      <c r="G176" s="29"/>
      <c r="H176" s="29"/>
      <c r="I176" s="29"/>
    </row>
    <row r="177" spans="1:18" ht="38.25" x14ac:dyDescent="0.2">
      <c r="A177" t="s">
        <v>1</v>
      </c>
      <c r="B177" s="29"/>
      <c r="C177" s="29"/>
      <c r="D177" s="29"/>
      <c r="E177" s="30" t="s">
        <v>172</v>
      </c>
      <c r="F177" s="29"/>
      <c r="G177" s="29"/>
      <c r="H177" s="29"/>
      <c r="I177" s="29"/>
    </row>
    <row r="178" spans="1:18" x14ac:dyDescent="0.2">
      <c r="A178" s="3" t="s">
        <v>10</v>
      </c>
      <c r="B178" s="23" t="s">
        <v>171</v>
      </c>
      <c r="C178" s="23" t="s">
        <v>170</v>
      </c>
      <c r="D178" s="24" t="s">
        <v>0</v>
      </c>
      <c r="E178" s="25" t="s">
        <v>169</v>
      </c>
      <c r="F178" s="26" t="s">
        <v>115</v>
      </c>
      <c r="G178" s="27">
        <v>20.074000000000002</v>
      </c>
      <c r="H178" s="28">
        <v>0</v>
      </c>
      <c r="I178" s="28">
        <f>ROUND(ROUND(H178,2)*ROUND(G178,3),2)</f>
        <v>0</v>
      </c>
      <c r="O178">
        <f>(I178*15)/100</f>
        <v>0</v>
      </c>
      <c r="P178" t="s">
        <v>5</v>
      </c>
    </row>
    <row r="179" spans="1:18" x14ac:dyDescent="0.2">
      <c r="A179" s="2" t="s">
        <v>4</v>
      </c>
      <c r="B179" s="29"/>
      <c r="C179" s="29"/>
      <c r="D179" s="29"/>
      <c r="E179" s="30" t="s">
        <v>168</v>
      </c>
      <c r="F179" s="29"/>
      <c r="G179" s="29"/>
      <c r="H179" s="29"/>
      <c r="I179" s="29"/>
    </row>
    <row r="180" spans="1:18" x14ac:dyDescent="0.2">
      <c r="A180" s="1" t="s">
        <v>2</v>
      </c>
      <c r="B180" s="29"/>
      <c r="C180" s="29"/>
      <c r="D180" s="29"/>
      <c r="E180" s="31" t="s">
        <v>0</v>
      </c>
      <c r="F180" s="29"/>
      <c r="G180" s="29"/>
      <c r="H180" s="29"/>
      <c r="I180" s="29"/>
    </row>
    <row r="181" spans="1:18" ht="51" x14ac:dyDescent="0.2">
      <c r="A181" t="s">
        <v>1</v>
      </c>
      <c r="B181" s="29"/>
      <c r="C181" s="29"/>
      <c r="D181" s="29"/>
      <c r="E181" s="30" t="s">
        <v>167</v>
      </c>
      <c r="F181" s="29"/>
      <c r="G181" s="29"/>
      <c r="H181" s="29"/>
      <c r="I181" s="29"/>
    </row>
    <row r="182" spans="1:18" ht="25.5" x14ac:dyDescent="0.2">
      <c r="A182" s="3" t="s">
        <v>10</v>
      </c>
      <c r="B182" s="23" t="s">
        <v>166</v>
      </c>
      <c r="C182" s="23" t="s">
        <v>165</v>
      </c>
      <c r="D182" s="24" t="s">
        <v>0</v>
      </c>
      <c r="E182" s="25" t="s">
        <v>164</v>
      </c>
      <c r="F182" s="26" t="s">
        <v>6</v>
      </c>
      <c r="G182" s="27">
        <v>2</v>
      </c>
      <c r="H182" s="28">
        <v>0</v>
      </c>
      <c r="I182" s="28">
        <f>ROUND(ROUND(H182,2)*ROUND(G182,3),2)</f>
        <v>0</v>
      </c>
      <c r="O182">
        <f>(I182*15)/100</f>
        <v>0</v>
      </c>
      <c r="P182" t="s">
        <v>5</v>
      </c>
    </row>
    <row r="183" spans="1:18" ht="25.5" x14ac:dyDescent="0.2">
      <c r="A183" s="2" t="s">
        <v>4</v>
      </c>
      <c r="B183" s="29"/>
      <c r="C183" s="29"/>
      <c r="D183" s="29"/>
      <c r="E183" s="30" t="s">
        <v>164</v>
      </c>
      <c r="F183" s="29"/>
      <c r="G183" s="29"/>
      <c r="H183" s="29"/>
      <c r="I183" s="29"/>
    </row>
    <row r="184" spans="1:18" x14ac:dyDescent="0.2">
      <c r="A184" s="1" t="s">
        <v>2</v>
      </c>
      <c r="B184" s="29"/>
      <c r="C184" s="29"/>
      <c r="D184" s="29"/>
      <c r="E184" s="31" t="s">
        <v>0</v>
      </c>
      <c r="F184" s="29"/>
      <c r="G184" s="29"/>
      <c r="H184" s="29"/>
      <c r="I184" s="29"/>
    </row>
    <row r="185" spans="1:18" ht="76.5" x14ac:dyDescent="0.2">
      <c r="A185" t="s">
        <v>1</v>
      </c>
      <c r="B185" s="29"/>
      <c r="C185" s="29"/>
      <c r="D185" s="29"/>
      <c r="E185" s="30" t="s">
        <v>163</v>
      </c>
      <c r="F185" s="29"/>
      <c r="G185" s="29"/>
      <c r="H185" s="29"/>
      <c r="I185" s="29"/>
    </row>
    <row r="186" spans="1:18" ht="12.75" customHeight="1" x14ac:dyDescent="0.2">
      <c r="A186" s="4" t="s">
        <v>23</v>
      </c>
      <c r="B186" s="32"/>
      <c r="C186" s="33" t="s">
        <v>162</v>
      </c>
      <c r="D186" s="32"/>
      <c r="E186" s="34" t="s">
        <v>161</v>
      </c>
      <c r="F186" s="32"/>
      <c r="G186" s="32"/>
      <c r="H186" s="32"/>
      <c r="I186" s="35">
        <f>0+Q186</f>
        <v>0</v>
      </c>
      <c r="O186">
        <f>0+R186</f>
        <v>0</v>
      </c>
      <c r="Q186">
        <f>0+I187+I191+I195+I199+I203+I207+I211</f>
        <v>0</v>
      </c>
      <c r="R186">
        <f>0+O187+O191+O195+O199+O203+O207+O211</f>
        <v>0</v>
      </c>
    </row>
    <row r="187" spans="1:18" x14ac:dyDescent="0.2">
      <c r="A187" s="3" t="s">
        <v>10</v>
      </c>
      <c r="B187" s="23" t="s">
        <v>160</v>
      </c>
      <c r="C187" s="23" t="s">
        <v>159</v>
      </c>
      <c r="D187" s="24" t="s">
        <v>0</v>
      </c>
      <c r="E187" s="25" t="s">
        <v>158</v>
      </c>
      <c r="F187" s="26" t="s">
        <v>115</v>
      </c>
      <c r="G187" s="27">
        <v>548.36400000000003</v>
      </c>
      <c r="H187" s="28">
        <v>0</v>
      </c>
      <c r="I187" s="28">
        <f>ROUND(ROUND(H187,2)*ROUND(G187,3),2)</f>
        <v>0</v>
      </c>
      <c r="O187">
        <f>(I187*15)/100</f>
        <v>0</v>
      </c>
      <c r="P187" t="s">
        <v>5</v>
      </c>
    </row>
    <row r="188" spans="1:18" x14ac:dyDescent="0.2">
      <c r="A188" s="2" t="s">
        <v>4</v>
      </c>
      <c r="B188" s="29"/>
      <c r="C188" s="29"/>
      <c r="D188" s="29"/>
      <c r="E188" s="30" t="s">
        <v>158</v>
      </c>
      <c r="F188" s="29"/>
      <c r="G188" s="29"/>
      <c r="H188" s="29"/>
      <c r="I188" s="29"/>
    </row>
    <row r="189" spans="1:18" x14ac:dyDescent="0.2">
      <c r="A189" s="1" t="s">
        <v>2</v>
      </c>
      <c r="B189" s="29"/>
      <c r="C189" s="29"/>
      <c r="D189" s="29"/>
      <c r="E189" s="31" t="s">
        <v>0</v>
      </c>
      <c r="F189" s="29"/>
      <c r="G189" s="29"/>
      <c r="H189" s="29"/>
      <c r="I189" s="29"/>
    </row>
    <row r="190" spans="1:18" ht="140.25" x14ac:dyDescent="0.2">
      <c r="A190" t="s">
        <v>1</v>
      </c>
      <c r="B190" s="29"/>
      <c r="C190" s="29"/>
      <c r="D190" s="29"/>
      <c r="E190" s="30" t="s">
        <v>145</v>
      </c>
      <c r="F190" s="29"/>
      <c r="G190" s="29"/>
      <c r="H190" s="29"/>
      <c r="I190" s="29"/>
    </row>
    <row r="191" spans="1:18" ht="25.5" x14ac:dyDescent="0.2">
      <c r="A191" s="3" t="s">
        <v>10</v>
      </c>
      <c r="B191" s="23" t="s">
        <v>157</v>
      </c>
      <c r="C191" s="23" t="s">
        <v>156</v>
      </c>
      <c r="D191" s="24" t="s">
        <v>0</v>
      </c>
      <c r="E191" s="25" t="s">
        <v>155</v>
      </c>
      <c r="F191" s="26" t="s">
        <v>115</v>
      </c>
      <c r="G191" s="27">
        <v>612.07600000000002</v>
      </c>
      <c r="H191" s="28">
        <v>0</v>
      </c>
      <c r="I191" s="28">
        <f>ROUND(ROUND(H191,2)*ROUND(G191,3),2)</f>
        <v>0</v>
      </c>
      <c r="O191">
        <f>(I191*15)/100</f>
        <v>0</v>
      </c>
      <c r="P191" t="s">
        <v>5</v>
      </c>
    </row>
    <row r="192" spans="1:18" ht="25.5" x14ac:dyDescent="0.2">
      <c r="A192" s="2" t="s">
        <v>4</v>
      </c>
      <c r="B192" s="29"/>
      <c r="C192" s="29"/>
      <c r="D192" s="29"/>
      <c r="E192" s="30" t="s">
        <v>155</v>
      </c>
      <c r="F192" s="29"/>
      <c r="G192" s="29"/>
      <c r="H192" s="29"/>
      <c r="I192" s="29"/>
    </row>
    <row r="193" spans="1:16" x14ac:dyDescent="0.2">
      <c r="A193" s="1" t="s">
        <v>2</v>
      </c>
      <c r="B193" s="29"/>
      <c r="C193" s="29"/>
      <c r="D193" s="29"/>
      <c r="E193" s="31" t="s">
        <v>0</v>
      </c>
      <c r="F193" s="29"/>
      <c r="G193" s="29"/>
      <c r="H193" s="29"/>
      <c r="I193" s="29"/>
    </row>
    <row r="194" spans="1:16" ht="140.25" x14ac:dyDescent="0.2">
      <c r="A194" t="s">
        <v>1</v>
      </c>
      <c r="B194" s="29"/>
      <c r="C194" s="29"/>
      <c r="D194" s="29"/>
      <c r="E194" s="30" t="s">
        <v>145</v>
      </c>
      <c r="F194" s="29"/>
      <c r="G194" s="29"/>
      <c r="H194" s="29"/>
      <c r="I194" s="29"/>
    </row>
    <row r="195" spans="1:16" ht="25.5" x14ac:dyDescent="0.2">
      <c r="A195" s="3" t="s">
        <v>10</v>
      </c>
      <c r="B195" s="23" t="s">
        <v>154</v>
      </c>
      <c r="C195" s="23" t="s">
        <v>153</v>
      </c>
      <c r="D195" s="24" t="s">
        <v>0</v>
      </c>
      <c r="E195" s="25" t="s">
        <v>152</v>
      </c>
      <c r="F195" s="26" t="s">
        <v>115</v>
      </c>
      <c r="G195" s="27">
        <v>82.665000000000006</v>
      </c>
      <c r="H195" s="28">
        <v>0</v>
      </c>
      <c r="I195" s="28">
        <f>ROUND(ROUND(H195,2)*ROUND(G195,3),2)</f>
        <v>0</v>
      </c>
      <c r="O195">
        <f>(I195*15)/100</f>
        <v>0</v>
      </c>
      <c r="P195" t="s">
        <v>5</v>
      </c>
    </row>
    <row r="196" spans="1:16" ht="25.5" x14ac:dyDescent="0.2">
      <c r="A196" s="2" t="s">
        <v>4</v>
      </c>
      <c r="B196" s="29"/>
      <c r="C196" s="29"/>
      <c r="D196" s="29"/>
      <c r="E196" s="30" t="s">
        <v>152</v>
      </c>
      <c r="F196" s="29"/>
      <c r="G196" s="29"/>
      <c r="H196" s="29"/>
      <c r="I196" s="29"/>
    </row>
    <row r="197" spans="1:16" x14ac:dyDescent="0.2">
      <c r="A197" s="1" t="s">
        <v>2</v>
      </c>
      <c r="B197" s="29"/>
      <c r="C197" s="29"/>
      <c r="D197" s="29"/>
      <c r="E197" s="31" t="s">
        <v>0</v>
      </c>
      <c r="F197" s="29"/>
      <c r="G197" s="29"/>
      <c r="H197" s="29"/>
      <c r="I197" s="29"/>
    </row>
    <row r="198" spans="1:16" ht="140.25" x14ac:dyDescent="0.2">
      <c r="A198" t="s">
        <v>1</v>
      </c>
      <c r="B198" s="29"/>
      <c r="C198" s="29"/>
      <c r="D198" s="29"/>
      <c r="E198" s="30" t="s">
        <v>145</v>
      </c>
      <c r="F198" s="29"/>
      <c r="G198" s="29"/>
      <c r="H198" s="29"/>
      <c r="I198" s="29"/>
    </row>
    <row r="199" spans="1:16" ht="25.5" x14ac:dyDescent="0.2">
      <c r="A199" s="3" t="s">
        <v>10</v>
      </c>
      <c r="B199" s="23" t="s">
        <v>151</v>
      </c>
      <c r="C199" s="23" t="s">
        <v>150</v>
      </c>
      <c r="D199" s="24" t="s">
        <v>0</v>
      </c>
      <c r="E199" s="25" t="s">
        <v>149</v>
      </c>
      <c r="F199" s="26" t="s">
        <v>115</v>
      </c>
      <c r="G199" s="27">
        <v>82.665000000000006</v>
      </c>
      <c r="H199" s="28">
        <v>0</v>
      </c>
      <c r="I199" s="28">
        <f>ROUND(ROUND(H199,2)*ROUND(G199,3),2)</f>
        <v>0</v>
      </c>
      <c r="O199">
        <f>(I199*15)/100</f>
        <v>0</v>
      </c>
      <c r="P199" t="s">
        <v>5</v>
      </c>
    </row>
    <row r="200" spans="1:16" ht="25.5" x14ac:dyDescent="0.2">
      <c r="A200" s="2" t="s">
        <v>4</v>
      </c>
      <c r="B200" s="29"/>
      <c r="C200" s="29"/>
      <c r="D200" s="29"/>
      <c r="E200" s="30" t="s">
        <v>149</v>
      </c>
      <c r="F200" s="29"/>
      <c r="G200" s="29"/>
      <c r="H200" s="29"/>
      <c r="I200" s="29"/>
    </row>
    <row r="201" spans="1:16" x14ac:dyDescent="0.2">
      <c r="A201" s="1" t="s">
        <v>2</v>
      </c>
      <c r="B201" s="29"/>
      <c r="C201" s="29"/>
      <c r="D201" s="29"/>
      <c r="E201" s="31" t="s">
        <v>0</v>
      </c>
      <c r="F201" s="29"/>
      <c r="G201" s="29"/>
      <c r="H201" s="29"/>
      <c r="I201" s="29"/>
    </row>
    <row r="202" spans="1:16" ht="140.25" x14ac:dyDescent="0.2">
      <c r="A202" t="s">
        <v>1</v>
      </c>
      <c r="B202" s="29"/>
      <c r="C202" s="29"/>
      <c r="D202" s="29"/>
      <c r="E202" s="30" t="s">
        <v>145</v>
      </c>
      <c r="F202" s="29"/>
      <c r="G202" s="29"/>
      <c r="H202" s="29"/>
      <c r="I202" s="29"/>
    </row>
    <row r="203" spans="1:16" x14ac:dyDescent="0.2">
      <c r="A203" s="3" t="s">
        <v>10</v>
      </c>
      <c r="B203" s="23" t="s">
        <v>148</v>
      </c>
      <c r="C203" s="23" t="s">
        <v>147</v>
      </c>
      <c r="D203" s="24" t="s">
        <v>0</v>
      </c>
      <c r="E203" s="25" t="s">
        <v>146</v>
      </c>
      <c r="F203" s="26" t="s">
        <v>115</v>
      </c>
      <c r="G203" s="27">
        <v>12.003</v>
      </c>
      <c r="H203" s="28">
        <v>0</v>
      </c>
      <c r="I203" s="28">
        <f>ROUND(ROUND(H203,2)*ROUND(G203,3),2)</f>
        <v>0</v>
      </c>
      <c r="O203">
        <f>(I203*15)/100</f>
        <v>0</v>
      </c>
      <c r="P203" t="s">
        <v>5</v>
      </c>
    </row>
    <row r="204" spans="1:16" x14ac:dyDescent="0.2">
      <c r="A204" s="2" t="s">
        <v>4</v>
      </c>
      <c r="B204" s="29"/>
      <c r="C204" s="29"/>
      <c r="D204" s="29"/>
      <c r="E204" s="30" t="s">
        <v>146</v>
      </c>
      <c r="F204" s="29"/>
      <c r="G204" s="29"/>
      <c r="H204" s="29"/>
      <c r="I204" s="29"/>
    </row>
    <row r="205" spans="1:16" x14ac:dyDescent="0.2">
      <c r="A205" s="1" t="s">
        <v>2</v>
      </c>
      <c r="B205" s="29"/>
      <c r="C205" s="29"/>
      <c r="D205" s="29"/>
      <c r="E205" s="31" t="s">
        <v>0</v>
      </c>
      <c r="F205" s="29"/>
      <c r="G205" s="29"/>
      <c r="H205" s="29"/>
      <c r="I205" s="29"/>
    </row>
    <row r="206" spans="1:16" ht="140.25" x14ac:dyDescent="0.2">
      <c r="A206" t="s">
        <v>1</v>
      </c>
      <c r="B206" s="29"/>
      <c r="C206" s="29"/>
      <c r="D206" s="29"/>
      <c r="E206" s="30" t="s">
        <v>145</v>
      </c>
      <c r="F206" s="29"/>
      <c r="G206" s="29"/>
      <c r="H206" s="29"/>
      <c r="I206" s="29"/>
    </row>
    <row r="207" spans="1:16" x14ac:dyDescent="0.2">
      <c r="A207" s="3" t="s">
        <v>10</v>
      </c>
      <c r="B207" s="23" t="s">
        <v>144</v>
      </c>
      <c r="C207" s="23" t="s">
        <v>143</v>
      </c>
      <c r="D207" s="24" t="s">
        <v>0</v>
      </c>
      <c r="E207" s="25" t="s">
        <v>142</v>
      </c>
      <c r="F207" s="26" t="s">
        <v>115</v>
      </c>
      <c r="G207" s="27">
        <v>382.23599999999999</v>
      </c>
      <c r="H207" s="28">
        <v>0</v>
      </c>
      <c r="I207" s="28">
        <f>ROUND(ROUND(H207,2)*ROUND(G207,3),2)</f>
        <v>0</v>
      </c>
      <c r="O207">
        <f>(I207*15)/100</f>
        <v>0</v>
      </c>
      <c r="P207" t="s">
        <v>5</v>
      </c>
    </row>
    <row r="208" spans="1:16" x14ac:dyDescent="0.2">
      <c r="A208" s="2" t="s">
        <v>4</v>
      </c>
      <c r="B208" s="29"/>
      <c r="C208" s="29"/>
      <c r="D208" s="29"/>
      <c r="E208" s="30" t="s">
        <v>142</v>
      </c>
      <c r="F208" s="29"/>
      <c r="G208" s="29"/>
      <c r="H208" s="29"/>
      <c r="I208" s="29"/>
    </row>
    <row r="209" spans="1:18" x14ac:dyDescent="0.2">
      <c r="A209" s="1" t="s">
        <v>2</v>
      </c>
      <c r="B209" s="29"/>
      <c r="C209" s="29"/>
      <c r="D209" s="29"/>
      <c r="E209" s="31" t="s">
        <v>0</v>
      </c>
      <c r="F209" s="29"/>
      <c r="G209" s="29"/>
      <c r="H209" s="29"/>
      <c r="I209" s="29"/>
    </row>
    <row r="210" spans="1:18" ht="25.5" x14ac:dyDescent="0.2">
      <c r="A210" t="s">
        <v>1</v>
      </c>
      <c r="B210" s="29"/>
      <c r="C210" s="29"/>
      <c r="D210" s="29"/>
      <c r="E210" s="30" t="s">
        <v>138</v>
      </c>
      <c r="F210" s="29"/>
      <c r="G210" s="29"/>
      <c r="H210" s="29"/>
      <c r="I210" s="29"/>
    </row>
    <row r="211" spans="1:18" x14ac:dyDescent="0.2">
      <c r="A211" s="3" t="s">
        <v>10</v>
      </c>
      <c r="B211" s="23" t="s">
        <v>141</v>
      </c>
      <c r="C211" s="23" t="s">
        <v>140</v>
      </c>
      <c r="D211" s="24" t="s">
        <v>0</v>
      </c>
      <c r="E211" s="25" t="s">
        <v>139</v>
      </c>
      <c r="F211" s="26" t="s">
        <v>115</v>
      </c>
      <c r="G211" s="27">
        <v>631.029</v>
      </c>
      <c r="H211" s="28">
        <v>0</v>
      </c>
      <c r="I211" s="28">
        <f>ROUND(ROUND(H211,2)*ROUND(G211,3),2)</f>
        <v>0</v>
      </c>
      <c r="O211">
        <f>(I211*15)/100</f>
        <v>0</v>
      </c>
      <c r="P211" t="s">
        <v>5</v>
      </c>
    </row>
    <row r="212" spans="1:18" x14ac:dyDescent="0.2">
      <c r="A212" s="2" t="s">
        <v>4</v>
      </c>
      <c r="B212" s="29"/>
      <c r="C212" s="29"/>
      <c r="D212" s="29"/>
      <c r="E212" s="30" t="s">
        <v>139</v>
      </c>
      <c r="F212" s="29"/>
      <c r="G212" s="29"/>
      <c r="H212" s="29"/>
      <c r="I212" s="29"/>
    </row>
    <row r="213" spans="1:18" x14ac:dyDescent="0.2">
      <c r="A213" s="1" t="s">
        <v>2</v>
      </c>
      <c r="B213" s="29"/>
      <c r="C213" s="29"/>
      <c r="D213" s="29"/>
      <c r="E213" s="31" t="s">
        <v>0</v>
      </c>
      <c r="F213" s="29"/>
      <c r="G213" s="29"/>
      <c r="H213" s="29"/>
      <c r="I213" s="29"/>
    </row>
    <row r="214" spans="1:18" ht="25.5" x14ac:dyDescent="0.2">
      <c r="A214" t="s">
        <v>1</v>
      </c>
      <c r="B214" s="29"/>
      <c r="C214" s="29"/>
      <c r="D214" s="29"/>
      <c r="E214" s="30" t="s">
        <v>138</v>
      </c>
      <c r="F214" s="29"/>
      <c r="G214" s="29"/>
      <c r="H214" s="29"/>
      <c r="I214" s="29"/>
    </row>
    <row r="215" spans="1:18" ht="12.75" customHeight="1" x14ac:dyDescent="0.2">
      <c r="A215" s="4" t="s">
        <v>23</v>
      </c>
      <c r="B215" s="32"/>
      <c r="C215" s="33" t="s">
        <v>137</v>
      </c>
      <c r="D215" s="32"/>
      <c r="E215" s="34" t="s">
        <v>136</v>
      </c>
      <c r="F215" s="32"/>
      <c r="G215" s="32"/>
      <c r="H215" s="32"/>
      <c r="I215" s="35">
        <f>0+Q215</f>
        <v>0</v>
      </c>
      <c r="O215">
        <f>0+R215</f>
        <v>0</v>
      </c>
      <c r="Q215">
        <f>0+I216</f>
        <v>0</v>
      </c>
      <c r="R215">
        <f>0+O216</f>
        <v>0</v>
      </c>
    </row>
    <row r="216" spans="1:18" x14ac:dyDescent="0.2">
      <c r="A216" s="3" t="s">
        <v>10</v>
      </c>
      <c r="B216" s="23" t="s">
        <v>135</v>
      </c>
      <c r="C216" s="23" t="s">
        <v>134</v>
      </c>
      <c r="D216" s="24" t="s">
        <v>0</v>
      </c>
      <c r="E216" s="25" t="s">
        <v>133</v>
      </c>
      <c r="F216" s="26" t="s">
        <v>115</v>
      </c>
      <c r="G216" s="27">
        <v>14.007</v>
      </c>
      <c r="H216" s="28">
        <v>0</v>
      </c>
      <c r="I216" s="28">
        <f>ROUND(ROUND(H216,2)*ROUND(G216,3),2)</f>
        <v>0</v>
      </c>
      <c r="O216">
        <f>(I216*15)/100</f>
        <v>0</v>
      </c>
      <c r="P216" t="s">
        <v>5</v>
      </c>
    </row>
    <row r="217" spans="1:18" x14ac:dyDescent="0.2">
      <c r="A217" s="2" t="s">
        <v>4</v>
      </c>
      <c r="B217" s="29"/>
      <c r="C217" s="29"/>
      <c r="D217" s="29"/>
      <c r="E217" s="30" t="s">
        <v>133</v>
      </c>
      <c r="F217" s="29"/>
      <c r="G217" s="29"/>
      <c r="H217" s="29"/>
      <c r="I217" s="29"/>
    </row>
    <row r="218" spans="1:18" x14ac:dyDescent="0.2">
      <c r="A218" s="1" t="s">
        <v>2</v>
      </c>
      <c r="B218" s="29"/>
      <c r="C218" s="29"/>
      <c r="D218" s="29"/>
      <c r="E218" s="31" t="s">
        <v>0</v>
      </c>
      <c r="F218" s="29"/>
      <c r="G218" s="29"/>
      <c r="H218" s="29"/>
      <c r="I218" s="29"/>
    </row>
    <row r="219" spans="1:18" ht="89.25" x14ac:dyDescent="0.2">
      <c r="A219" t="s">
        <v>1</v>
      </c>
      <c r="B219" s="29"/>
      <c r="C219" s="29"/>
      <c r="D219" s="29"/>
      <c r="E219" s="30" t="s">
        <v>132</v>
      </c>
      <c r="F219" s="29"/>
      <c r="G219" s="29"/>
      <c r="H219" s="29"/>
      <c r="I219" s="29"/>
    </row>
    <row r="220" spans="1:18" ht="12.75" customHeight="1" x14ac:dyDescent="0.2">
      <c r="A220" s="4" t="s">
        <v>23</v>
      </c>
      <c r="B220" s="32"/>
      <c r="C220" s="33" t="s">
        <v>131</v>
      </c>
      <c r="D220" s="32"/>
      <c r="E220" s="34" t="s">
        <v>130</v>
      </c>
      <c r="F220" s="32"/>
      <c r="G220" s="32"/>
      <c r="H220" s="32"/>
      <c r="I220" s="35">
        <f>0+Q220</f>
        <v>0</v>
      </c>
      <c r="O220">
        <f>0+R220</f>
        <v>0</v>
      </c>
      <c r="Q220">
        <f>0+I221</f>
        <v>0</v>
      </c>
      <c r="R220">
        <f>0+O221</f>
        <v>0</v>
      </c>
    </row>
    <row r="221" spans="1:18" x14ac:dyDescent="0.2">
      <c r="A221" s="3" t="s">
        <v>10</v>
      </c>
      <c r="B221" s="23" t="s">
        <v>129</v>
      </c>
      <c r="C221" s="23" t="s">
        <v>128</v>
      </c>
      <c r="D221" s="24" t="s">
        <v>0</v>
      </c>
      <c r="E221" s="25" t="s">
        <v>127</v>
      </c>
      <c r="F221" s="26" t="s">
        <v>6</v>
      </c>
      <c r="G221" s="27">
        <v>2</v>
      </c>
      <c r="H221" s="28">
        <v>0</v>
      </c>
      <c r="I221" s="28">
        <f>ROUND(ROUND(H221,2)*ROUND(G221,3),2)</f>
        <v>0</v>
      </c>
      <c r="O221">
        <f>(I221*15)/100</f>
        <v>0</v>
      </c>
      <c r="P221" t="s">
        <v>5</v>
      </c>
    </row>
    <row r="222" spans="1:18" x14ac:dyDescent="0.2">
      <c r="A222" s="2" t="s">
        <v>4</v>
      </c>
      <c r="B222" s="29"/>
      <c r="C222" s="29"/>
      <c r="D222" s="29"/>
      <c r="E222" s="30" t="s">
        <v>127</v>
      </c>
      <c r="F222" s="29"/>
      <c r="G222" s="29"/>
      <c r="H222" s="29"/>
      <c r="I222" s="29"/>
    </row>
    <row r="223" spans="1:18" x14ac:dyDescent="0.2">
      <c r="A223" s="1" t="s">
        <v>2</v>
      </c>
      <c r="B223" s="29"/>
      <c r="C223" s="29"/>
      <c r="D223" s="29"/>
      <c r="E223" s="31" t="s">
        <v>0</v>
      </c>
      <c r="F223" s="29"/>
      <c r="G223" s="29"/>
      <c r="H223" s="29"/>
      <c r="I223" s="29"/>
    </row>
    <row r="224" spans="1:18" ht="127.5" x14ac:dyDescent="0.2">
      <c r="A224" t="s">
        <v>1</v>
      </c>
      <c r="B224" s="29"/>
      <c r="C224" s="29"/>
      <c r="D224" s="29"/>
      <c r="E224" s="30" t="s">
        <v>126</v>
      </c>
      <c r="F224" s="29"/>
      <c r="G224" s="29"/>
      <c r="H224" s="29"/>
      <c r="I224" s="29"/>
    </row>
    <row r="225" spans="1:18" ht="12.75" customHeight="1" x14ac:dyDescent="0.2">
      <c r="A225" s="4" t="s">
        <v>23</v>
      </c>
      <c r="B225" s="32"/>
      <c r="C225" s="33" t="s">
        <v>125</v>
      </c>
      <c r="D225" s="32"/>
      <c r="E225" s="34" t="s">
        <v>124</v>
      </c>
      <c r="F225" s="32"/>
      <c r="G225" s="32"/>
      <c r="H225" s="32"/>
      <c r="I225" s="35">
        <f>0+Q225</f>
        <v>0</v>
      </c>
      <c r="O225">
        <f>0+R225</f>
        <v>0</v>
      </c>
      <c r="Q225">
        <f>0+I226</f>
        <v>0</v>
      </c>
      <c r="R225">
        <f>0+O226</f>
        <v>0</v>
      </c>
    </row>
    <row r="226" spans="1:18" x14ac:dyDescent="0.2">
      <c r="A226" s="3" t="s">
        <v>10</v>
      </c>
      <c r="B226" s="23" t="s">
        <v>123</v>
      </c>
      <c r="C226" s="23" t="s">
        <v>122</v>
      </c>
      <c r="D226" s="24" t="s">
        <v>0</v>
      </c>
      <c r="E226" s="25" t="s">
        <v>121</v>
      </c>
      <c r="F226" s="26" t="s">
        <v>115</v>
      </c>
      <c r="G226" s="27">
        <v>8.3130000000000006</v>
      </c>
      <c r="H226" s="28">
        <v>0</v>
      </c>
      <c r="I226" s="28">
        <f>ROUND(ROUND(H226,2)*ROUND(G226,3),2)</f>
        <v>0</v>
      </c>
      <c r="O226">
        <f>(I226*15)/100</f>
        <v>0</v>
      </c>
      <c r="P226" t="s">
        <v>5</v>
      </c>
    </row>
    <row r="227" spans="1:18" x14ac:dyDescent="0.2">
      <c r="A227" s="2" t="s">
        <v>4</v>
      </c>
      <c r="B227" s="29"/>
      <c r="C227" s="29"/>
      <c r="D227" s="29"/>
      <c r="E227" s="30" t="s">
        <v>121</v>
      </c>
      <c r="F227" s="29"/>
      <c r="G227" s="29"/>
      <c r="H227" s="29"/>
      <c r="I227" s="29"/>
    </row>
    <row r="228" spans="1:18" x14ac:dyDescent="0.2">
      <c r="A228" s="1" t="s">
        <v>2</v>
      </c>
      <c r="B228" s="29"/>
      <c r="C228" s="29"/>
      <c r="D228" s="29"/>
      <c r="E228" s="31" t="s">
        <v>0</v>
      </c>
      <c r="F228" s="29"/>
      <c r="G228" s="29"/>
      <c r="H228" s="29"/>
      <c r="I228" s="29"/>
    </row>
    <row r="229" spans="1:18" ht="102" x14ac:dyDescent="0.2">
      <c r="A229" t="s">
        <v>1</v>
      </c>
      <c r="B229" s="29"/>
      <c r="C229" s="29"/>
      <c r="D229" s="29"/>
      <c r="E229" s="30" t="s">
        <v>120</v>
      </c>
      <c r="F229" s="29"/>
      <c r="G229" s="29"/>
      <c r="H229" s="29"/>
      <c r="I229" s="29"/>
    </row>
    <row r="230" spans="1:18" ht="12.75" customHeight="1" x14ac:dyDescent="0.2">
      <c r="A230" s="4" t="s">
        <v>23</v>
      </c>
      <c r="B230" s="32"/>
      <c r="C230" s="33" t="s">
        <v>119</v>
      </c>
      <c r="D230" s="32"/>
      <c r="E230" s="34" t="s">
        <v>118</v>
      </c>
      <c r="F230" s="32"/>
      <c r="G230" s="32"/>
      <c r="H230" s="32"/>
      <c r="I230" s="35">
        <f>0+Q230</f>
        <v>0</v>
      </c>
      <c r="O230">
        <f>0+R230</f>
        <v>0</v>
      </c>
      <c r="Q230">
        <f>0+I231</f>
        <v>0</v>
      </c>
      <c r="R230">
        <f>0+O231</f>
        <v>0</v>
      </c>
    </row>
    <row r="231" spans="1:18" x14ac:dyDescent="0.2">
      <c r="A231" s="3" t="s">
        <v>10</v>
      </c>
      <c r="B231" s="23" t="s">
        <v>117</v>
      </c>
      <c r="C231" s="23" t="s">
        <v>116</v>
      </c>
      <c r="D231" s="24" t="s">
        <v>0</v>
      </c>
      <c r="E231" s="25" t="s">
        <v>114</v>
      </c>
      <c r="F231" s="26" t="s">
        <v>115</v>
      </c>
      <c r="G231" s="27">
        <v>72.751000000000005</v>
      </c>
      <c r="H231" s="28">
        <v>0</v>
      </c>
      <c r="I231" s="28">
        <f>ROUND(ROUND(H231,2)*ROUND(G231,3),2)</f>
        <v>0</v>
      </c>
      <c r="O231">
        <f>(I231*15)/100</f>
        <v>0</v>
      </c>
      <c r="P231" t="s">
        <v>5</v>
      </c>
    </row>
    <row r="232" spans="1:18" x14ac:dyDescent="0.2">
      <c r="A232" s="2" t="s">
        <v>4</v>
      </c>
      <c r="B232" s="29"/>
      <c r="C232" s="29"/>
      <c r="D232" s="29"/>
      <c r="E232" s="30" t="s">
        <v>114</v>
      </c>
      <c r="F232" s="29"/>
      <c r="G232" s="29"/>
      <c r="H232" s="29"/>
      <c r="I232" s="29"/>
    </row>
    <row r="233" spans="1:18" x14ac:dyDescent="0.2">
      <c r="A233" s="1" t="s">
        <v>2</v>
      </c>
      <c r="B233" s="29"/>
      <c r="C233" s="29"/>
      <c r="D233" s="29"/>
      <c r="E233" s="31" t="s">
        <v>0</v>
      </c>
      <c r="F233" s="29"/>
      <c r="G233" s="29"/>
      <c r="H233" s="29"/>
      <c r="I233" s="29"/>
    </row>
    <row r="234" spans="1:18" ht="38.25" x14ac:dyDescent="0.2">
      <c r="A234" t="s">
        <v>1</v>
      </c>
      <c r="B234" s="29"/>
      <c r="C234" s="29"/>
      <c r="D234" s="29"/>
      <c r="E234" s="30" t="s">
        <v>113</v>
      </c>
      <c r="F234" s="29"/>
      <c r="G234" s="29"/>
      <c r="H234" s="29"/>
      <c r="I234" s="29"/>
    </row>
    <row r="235" spans="1:18" ht="12.75" customHeight="1" x14ac:dyDescent="0.2">
      <c r="A235" s="4" t="s">
        <v>23</v>
      </c>
      <c r="B235" s="32"/>
      <c r="C235" s="33" t="s">
        <v>112</v>
      </c>
      <c r="D235" s="32"/>
      <c r="E235" s="34" t="s">
        <v>111</v>
      </c>
      <c r="F235" s="32"/>
      <c r="G235" s="32"/>
      <c r="H235" s="32"/>
      <c r="I235" s="35">
        <f>0+Q235</f>
        <v>0</v>
      </c>
      <c r="O235">
        <f>0+R235</f>
        <v>0</v>
      </c>
      <c r="Q235">
        <f>0+I236+I240+I244+I248+I252+I256+I260+I264</f>
        <v>0</v>
      </c>
      <c r="R235">
        <f>0+O236+O240+O244+O248+O252+O256+O260+O264</f>
        <v>0</v>
      </c>
    </row>
    <row r="236" spans="1:18" x14ac:dyDescent="0.2">
      <c r="A236" s="3" t="s">
        <v>10</v>
      </c>
      <c r="B236" s="23" t="s">
        <v>110</v>
      </c>
      <c r="C236" s="23" t="s">
        <v>109</v>
      </c>
      <c r="D236" s="24" t="s">
        <v>0</v>
      </c>
      <c r="E236" s="25" t="s">
        <v>108</v>
      </c>
      <c r="F236" s="26" t="s">
        <v>59</v>
      </c>
      <c r="G236" s="27">
        <v>35.5</v>
      </c>
      <c r="H236" s="28">
        <v>0</v>
      </c>
      <c r="I236" s="28">
        <f>ROUND(ROUND(H236,2)*ROUND(G236,3),2)</f>
        <v>0</v>
      </c>
      <c r="O236">
        <f>(I236*15)/100</f>
        <v>0</v>
      </c>
      <c r="P236" t="s">
        <v>5</v>
      </c>
    </row>
    <row r="237" spans="1:18" x14ac:dyDescent="0.2">
      <c r="A237" s="2" t="s">
        <v>4</v>
      </c>
      <c r="B237" s="29"/>
      <c r="C237" s="29"/>
      <c r="D237" s="29"/>
      <c r="E237" s="30" t="s">
        <v>108</v>
      </c>
      <c r="F237" s="29"/>
      <c r="G237" s="29"/>
      <c r="H237" s="29"/>
      <c r="I237" s="29"/>
    </row>
    <row r="238" spans="1:18" x14ac:dyDescent="0.2">
      <c r="A238" s="1" t="s">
        <v>2</v>
      </c>
      <c r="B238" s="29"/>
      <c r="C238" s="29"/>
      <c r="D238" s="29"/>
      <c r="E238" s="31" t="s">
        <v>0</v>
      </c>
      <c r="F238" s="29"/>
      <c r="G238" s="29"/>
      <c r="H238" s="29"/>
      <c r="I238" s="29"/>
    </row>
    <row r="239" spans="1:18" ht="191.25" x14ac:dyDescent="0.2">
      <c r="A239" t="s">
        <v>1</v>
      </c>
      <c r="B239" s="29"/>
      <c r="C239" s="29"/>
      <c r="D239" s="29"/>
      <c r="E239" s="30" t="s">
        <v>104</v>
      </c>
      <c r="F239" s="29"/>
      <c r="G239" s="29"/>
      <c r="H239" s="29"/>
      <c r="I239" s="29"/>
    </row>
    <row r="240" spans="1:18" x14ac:dyDescent="0.2">
      <c r="A240" s="3" t="s">
        <v>10</v>
      </c>
      <c r="B240" s="23" t="s">
        <v>107</v>
      </c>
      <c r="C240" s="23" t="s">
        <v>106</v>
      </c>
      <c r="D240" s="24" t="s">
        <v>0</v>
      </c>
      <c r="E240" s="25" t="s">
        <v>105</v>
      </c>
      <c r="F240" s="26" t="s">
        <v>59</v>
      </c>
      <c r="G240" s="27">
        <v>33.1</v>
      </c>
      <c r="H240" s="28">
        <v>0</v>
      </c>
      <c r="I240" s="28">
        <f>ROUND(ROUND(H240,2)*ROUND(G240,3),2)</f>
        <v>0</v>
      </c>
      <c r="O240">
        <f>(I240*15)/100</f>
        <v>0</v>
      </c>
      <c r="P240" t="s">
        <v>5</v>
      </c>
    </row>
    <row r="241" spans="1:16" x14ac:dyDescent="0.2">
      <c r="A241" s="2" t="s">
        <v>4</v>
      </c>
      <c r="B241" s="29"/>
      <c r="C241" s="29"/>
      <c r="D241" s="29"/>
      <c r="E241" s="30" t="s">
        <v>105</v>
      </c>
      <c r="F241" s="29"/>
      <c r="G241" s="29"/>
      <c r="H241" s="29"/>
      <c r="I241" s="29"/>
    </row>
    <row r="242" spans="1:16" x14ac:dyDescent="0.2">
      <c r="A242" s="1" t="s">
        <v>2</v>
      </c>
      <c r="B242" s="29"/>
      <c r="C242" s="29"/>
      <c r="D242" s="29"/>
      <c r="E242" s="31" t="s">
        <v>0</v>
      </c>
      <c r="F242" s="29"/>
      <c r="G242" s="29"/>
      <c r="H242" s="29"/>
      <c r="I242" s="29"/>
    </row>
    <row r="243" spans="1:16" ht="191.25" x14ac:dyDescent="0.2">
      <c r="A243" t="s">
        <v>1</v>
      </c>
      <c r="B243" s="29"/>
      <c r="C243" s="29"/>
      <c r="D243" s="29"/>
      <c r="E243" s="30" t="s">
        <v>104</v>
      </c>
      <c r="F243" s="29"/>
      <c r="G243" s="29"/>
      <c r="H243" s="29"/>
      <c r="I243" s="29"/>
    </row>
    <row r="244" spans="1:16" x14ac:dyDescent="0.2">
      <c r="A244" s="3" t="s">
        <v>10</v>
      </c>
      <c r="B244" s="23" t="s">
        <v>103</v>
      </c>
      <c r="C244" s="23" t="s">
        <v>102</v>
      </c>
      <c r="D244" s="24" t="s">
        <v>0</v>
      </c>
      <c r="E244" s="25" t="s">
        <v>101</v>
      </c>
      <c r="F244" s="26" t="s">
        <v>59</v>
      </c>
      <c r="G244" s="27">
        <v>140</v>
      </c>
      <c r="H244" s="28">
        <v>0</v>
      </c>
      <c r="I244" s="28">
        <f>ROUND(ROUND(H244,2)*ROUND(G244,3),2)</f>
        <v>0</v>
      </c>
      <c r="O244">
        <f>(I244*15)/100</f>
        <v>0</v>
      </c>
      <c r="P244" t="s">
        <v>5</v>
      </c>
    </row>
    <row r="245" spans="1:16" x14ac:dyDescent="0.2">
      <c r="A245" s="2" t="s">
        <v>4</v>
      </c>
      <c r="B245" s="29"/>
      <c r="C245" s="29"/>
      <c r="D245" s="29"/>
      <c r="E245" s="30" t="s">
        <v>101</v>
      </c>
      <c r="F245" s="29"/>
      <c r="G245" s="29"/>
      <c r="H245" s="29"/>
      <c r="I245" s="29"/>
    </row>
    <row r="246" spans="1:16" x14ac:dyDescent="0.2">
      <c r="A246" s="1" t="s">
        <v>2</v>
      </c>
      <c r="B246" s="29"/>
      <c r="C246" s="29"/>
      <c r="D246" s="29"/>
      <c r="E246" s="31" t="s">
        <v>0</v>
      </c>
      <c r="F246" s="29"/>
      <c r="G246" s="29"/>
      <c r="H246" s="29"/>
      <c r="I246" s="29"/>
    </row>
    <row r="247" spans="1:16" ht="178.5" x14ac:dyDescent="0.2">
      <c r="A247" t="s">
        <v>1</v>
      </c>
      <c r="B247" s="29"/>
      <c r="C247" s="29"/>
      <c r="D247" s="29"/>
      <c r="E247" s="30" t="s">
        <v>97</v>
      </c>
      <c r="F247" s="29"/>
      <c r="G247" s="29"/>
      <c r="H247" s="29"/>
      <c r="I247" s="29"/>
    </row>
    <row r="248" spans="1:16" x14ac:dyDescent="0.2">
      <c r="A248" s="3" t="s">
        <v>10</v>
      </c>
      <c r="B248" s="23" t="s">
        <v>100</v>
      </c>
      <c r="C248" s="23" t="s">
        <v>99</v>
      </c>
      <c r="D248" s="24" t="s">
        <v>0</v>
      </c>
      <c r="E248" s="25" t="s">
        <v>98</v>
      </c>
      <c r="F248" s="26" t="s">
        <v>59</v>
      </c>
      <c r="G248" s="27">
        <v>40</v>
      </c>
      <c r="H248" s="28">
        <v>0</v>
      </c>
      <c r="I248" s="28">
        <f>ROUND(ROUND(H248,2)*ROUND(G248,3),2)</f>
        <v>0</v>
      </c>
      <c r="O248">
        <f>(I248*15)/100</f>
        <v>0</v>
      </c>
      <c r="P248" t="s">
        <v>5</v>
      </c>
    </row>
    <row r="249" spans="1:16" x14ac:dyDescent="0.2">
      <c r="A249" s="2" t="s">
        <v>4</v>
      </c>
      <c r="B249" s="29"/>
      <c r="C249" s="29"/>
      <c r="D249" s="29"/>
      <c r="E249" s="30" t="s">
        <v>98</v>
      </c>
      <c r="F249" s="29"/>
      <c r="G249" s="29"/>
      <c r="H249" s="29"/>
      <c r="I249" s="29"/>
    </row>
    <row r="250" spans="1:16" x14ac:dyDescent="0.2">
      <c r="A250" s="1" t="s">
        <v>2</v>
      </c>
      <c r="B250" s="29"/>
      <c r="C250" s="29"/>
      <c r="D250" s="29"/>
      <c r="E250" s="31" t="s">
        <v>0</v>
      </c>
      <c r="F250" s="29"/>
      <c r="G250" s="29"/>
      <c r="H250" s="29"/>
      <c r="I250" s="29"/>
    </row>
    <row r="251" spans="1:16" ht="178.5" x14ac:dyDescent="0.2">
      <c r="A251" t="s">
        <v>1</v>
      </c>
      <c r="B251" s="29"/>
      <c r="C251" s="29"/>
      <c r="D251" s="29"/>
      <c r="E251" s="30" t="s">
        <v>97</v>
      </c>
      <c r="F251" s="29"/>
      <c r="G251" s="29"/>
      <c r="H251" s="29"/>
      <c r="I251" s="29"/>
    </row>
    <row r="252" spans="1:16" x14ac:dyDescent="0.2">
      <c r="A252" s="3" t="s">
        <v>10</v>
      </c>
      <c r="B252" s="23" t="s">
        <v>96</v>
      </c>
      <c r="C252" s="23" t="s">
        <v>95</v>
      </c>
      <c r="D252" s="24" t="s">
        <v>0</v>
      </c>
      <c r="E252" s="25" t="s">
        <v>94</v>
      </c>
      <c r="F252" s="26" t="s">
        <v>6</v>
      </c>
      <c r="G252" s="27">
        <v>1</v>
      </c>
      <c r="H252" s="28">
        <v>0</v>
      </c>
      <c r="I252" s="28">
        <f>ROUND(ROUND(H252,2)*ROUND(G252,3),2)</f>
        <v>0</v>
      </c>
      <c r="O252">
        <f>(I252*15)/100</f>
        <v>0</v>
      </c>
      <c r="P252" t="s">
        <v>5</v>
      </c>
    </row>
    <row r="253" spans="1:16" x14ac:dyDescent="0.2">
      <c r="A253" s="2" t="s">
        <v>4</v>
      </c>
      <c r="B253" s="29"/>
      <c r="C253" s="29"/>
      <c r="D253" s="29"/>
      <c r="E253" s="30" t="s">
        <v>94</v>
      </c>
      <c r="F253" s="29"/>
      <c r="G253" s="29"/>
      <c r="H253" s="29"/>
      <c r="I253" s="29"/>
    </row>
    <row r="254" spans="1:16" x14ac:dyDescent="0.2">
      <c r="A254" s="1" t="s">
        <v>2</v>
      </c>
      <c r="B254" s="29"/>
      <c r="C254" s="29"/>
      <c r="D254" s="29"/>
      <c r="E254" s="31" t="s">
        <v>0</v>
      </c>
      <c r="F254" s="29"/>
      <c r="G254" s="29"/>
      <c r="H254" s="29"/>
      <c r="I254" s="29"/>
    </row>
    <row r="255" spans="1:16" ht="51" x14ac:dyDescent="0.2">
      <c r="A255" t="s">
        <v>1</v>
      </c>
      <c r="B255" s="29"/>
      <c r="C255" s="29"/>
      <c r="D255" s="29"/>
      <c r="E255" s="30" t="s">
        <v>93</v>
      </c>
      <c r="F255" s="29"/>
      <c r="G255" s="29"/>
      <c r="H255" s="29"/>
      <c r="I255" s="29"/>
    </row>
    <row r="256" spans="1:16" x14ac:dyDescent="0.2">
      <c r="A256" s="3" t="s">
        <v>10</v>
      </c>
      <c r="B256" s="23" t="s">
        <v>92</v>
      </c>
      <c r="C256" s="23" t="s">
        <v>91</v>
      </c>
      <c r="D256" s="24" t="s">
        <v>0</v>
      </c>
      <c r="E256" s="25" t="s">
        <v>90</v>
      </c>
      <c r="F256" s="26" t="s">
        <v>6</v>
      </c>
      <c r="G256" s="27">
        <v>8</v>
      </c>
      <c r="H256" s="28">
        <v>0</v>
      </c>
      <c r="I256" s="28">
        <f>ROUND(ROUND(H256,2)*ROUND(G256,3),2)</f>
        <v>0</v>
      </c>
      <c r="O256">
        <f>(I256*15)/100</f>
        <v>0</v>
      </c>
      <c r="P256" t="s">
        <v>5</v>
      </c>
    </row>
    <row r="257" spans="1:18" x14ac:dyDescent="0.2">
      <c r="A257" s="2" t="s">
        <v>4</v>
      </c>
      <c r="B257" s="29"/>
      <c r="C257" s="29"/>
      <c r="D257" s="29"/>
      <c r="E257" s="30" t="s">
        <v>90</v>
      </c>
      <c r="F257" s="29"/>
      <c r="G257" s="29"/>
      <c r="H257" s="29"/>
      <c r="I257" s="29"/>
    </row>
    <row r="258" spans="1:18" x14ac:dyDescent="0.2">
      <c r="A258" s="1" t="s">
        <v>2</v>
      </c>
      <c r="B258" s="29"/>
      <c r="C258" s="29"/>
      <c r="D258" s="29"/>
      <c r="E258" s="31" t="s">
        <v>0</v>
      </c>
      <c r="F258" s="29"/>
      <c r="G258" s="29"/>
      <c r="H258" s="29"/>
      <c r="I258" s="29"/>
    </row>
    <row r="259" spans="1:18" ht="38.25" x14ac:dyDescent="0.2">
      <c r="A259" t="s">
        <v>1</v>
      </c>
      <c r="B259" s="29"/>
      <c r="C259" s="29"/>
      <c r="D259" s="29"/>
      <c r="E259" s="30" t="s">
        <v>89</v>
      </c>
      <c r="F259" s="29"/>
      <c r="G259" s="29"/>
      <c r="H259" s="29"/>
      <c r="I259" s="29"/>
    </row>
    <row r="260" spans="1:18" x14ac:dyDescent="0.2">
      <c r="A260" s="3" t="s">
        <v>10</v>
      </c>
      <c r="B260" s="23" t="s">
        <v>88</v>
      </c>
      <c r="C260" s="23" t="s">
        <v>87</v>
      </c>
      <c r="D260" s="24" t="s">
        <v>0</v>
      </c>
      <c r="E260" s="25" t="s">
        <v>86</v>
      </c>
      <c r="F260" s="26" t="s">
        <v>6</v>
      </c>
      <c r="G260" s="27">
        <v>26</v>
      </c>
      <c r="H260" s="28">
        <v>0</v>
      </c>
      <c r="I260" s="28">
        <f>ROUND(ROUND(H260,2)*ROUND(G260,3),2)</f>
        <v>0</v>
      </c>
      <c r="O260">
        <f>(I260*15)/100</f>
        <v>0</v>
      </c>
      <c r="P260" t="s">
        <v>5</v>
      </c>
    </row>
    <row r="261" spans="1:18" ht="25.5" x14ac:dyDescent="0.2">
      <c r="A261" s="2" t="s">
        <v>4</v>
      </c>
      <c r="B261" s="29"/>
      <c r="C261" s="29"/>
      <c r="D261" s="29"/>
      <c r="E261" s="30" t="s">
        <v>85</v>
      </c>
      <c r="F261" s="29"/>
      <c r="G261" s="29"/>
      <c r="H261" s="29"/>
      <c r="I261" s="29"/>
    </row>
    <row r="262" spans="1:18" x14ac:dyDescent="0.2">
      <c r="A262" s="1" t="s">
        <v>2</v>
      </c>
      <c r="B262" s="29"/>
      <c r="C262" s="29"/>
      <c r="D262" s="29"/>
      <c r="E262" s="31" t="s">
        <v>84</v>
      </c>
      <c r="F262" s="29"/>
      <c r="G262" s="29"/>
      <c r="H262" s="29"/>
      <c r="I262" s="29"/>
    </row>
    <row r="263" spans="1:18" ht="25.5" x14ac:dyDescent="0.2">
      <c r="A263" t="s">
        <v>1</v>
      </c>
      <c r="B263" s="29"/>
      <c r="C263" s="29"/>
      <c r="D263" s="29"/>
      <c r="E263" s="30" t="s">
        <v>83</v>
      </c>
      <c r="F263" s="29"/>
      <c r="G263" s="29"/>
      <c r="H263" s="29"/>
      <c r="I263" s="29"/>
    </row>
    <row r="264" spans="1:18" ht="25.5" x14ac:dyDescent="0.2">
      <c r="A264" s="3" t="s">
        <v>10</v>
      </c>
      <c r="B264" s="23" t="s">
        <v>82</v>
      </c>
      <c r="C264" s="23" t="s">
        <v>81</v>
      </c>
      <c r="D264" s="24" t="s">
        <v>0</v>
      </c>
      <c r="E264" s="25" t="s">
        <v>80</v>
      </c>
      <c r="F264" s="26" t="s">
        <v>6</v>
      </c>
      <c r="G264" s="27">
        <v>2</v>
      </c>
      <c r="H264" s="28">
        <v>0</v>
      </c>
      <c r="I264" s="28">
        <f>ROUND(ROUND(H264,2)*ROUND(G264,3),2)</f>
        <v>0</v>
      </c>
      <c r="O264">
        <f>(I264*15)/100</f>
        <v>0</v>
      </c>
      <c r="P264" t="s">
        <v>5</v>
      </c>
    </row>
    <row r="265" spans="1:18" ht="25.5" x14ac:dyDescent="0.2">
      <c r="A265" s="2" t="s">
        <v>4</v>
      </c>
      <c r="B265" s="29"/>
      <c r="C265" s="29"/>
      <c r="D265" s="29"/>
      <c r="E265" s="30" t="s">
        <v>80</v>
      </c>
      <c r="F265" s="29"/>
      <c r="G265" s="29"/>
      <c r="H265" s="29"/>
      <c r="I265" s="29"/>
    </row>
    <row r="266" spans="1:18" x14ac:dyDescent="0.2">
      <c r="A266" s="1" t="s">
        <v>2</v>
      </c>
      <c r="B266" s="29"/>
      <c r="C266" s="29"/>
      <c r="D266" s="29"/>
      <c r="E266" s="31" t="s">
        <v>0</v>
      </c>
      <c r="F266" s="29"/>
      <c r="G266" s="29"/>
      <c r="H266" s="29"/>
      <c r="I266" s="29"/>
    </row>
    <row r="267" spans="1:18" x14ac:dyDescent="0.2">
      <c r="A267" t="s">
        <v>1</v>
      </c>
      <c r="B267" s="29"/>
      <c r="C267" s="29"/>
      <c r="D267" s="29"/>
      <c r="E267" s="30" t="s">
        <v>79</v>
      </c>
      <c r="F267" s="29"/>
      <c r="G267" s="29"/>
      <c r="H267" s="29"/>
      <c r="I267" s="29"/>
    </row>
    <row r="268" spans="1:18" ht="12.75" customHeight="1" x14ac:dyDescent="0.2">
      <c r="A268" s="4" t="s">
        <v>23</v>
      </c>
      <c r="B268" s="32"/>
      <c r="C268" s="33" t="s">
        <v>78</v>
      </c>
      <c r="D268" s="32"/>
      <c r="E268" s="34" t="s">
        <v>77</v>
      </c>
      <c r="F268" s="32"/>
      <c r="G268" s="32"/>
      <c r="H268" s="32"/>
      <c r="I268" s="35">
        <f>0+Q268</f>
        <v>0</v>
      </c>
      <c r="O268">
        <f>0+R268</f>
        <v>0</v>
      </c>
      <c r="Q268">
        <f>0+I269+I273+I277+I281+I285+I289+I293+I297</f>
        <v>0</v>
      </c>
      <c r="R268">
        <f>0+O269+O273+O277+O281+O285+O289+O293+O297</f>
        <v>0</v>
      </c>
    </row>
    <row r="269" spans="1:18" x14ac:dyDescent="0.2">
      <c r="A269" s="3" t="s">
        <v>10</v>
      </c>
      <c r="B269" s="23" t="s">
        <v>76</v>
      </c>
      <c r="C269" s="23" t="s">
        <v>75</v>
      </c>
      <c r="D269" s="24" t="s">
        <v>0</v>
      </c>
      <c r="E269" s="25" t="s">
        <v>74</v>
      </c>
      <c r="F269" s="26" t="s">
        <v>6</v>
      </c>
      <c r="G269" s="27">
        <v>2</v>
      </c>
      <c r="H269" s="28">
        <v>0</v>
      </c>
      <c r="I269" s="28">
        <f>ROUND(ROUND(H269,2)*ROUND(G269,3),2)</f>
        <v>0</v>
      </c>
      <c r="O269">
        <f>(I269*15)/100</f>
        <v>0</v>
      </c>
      <c r="P269" t="s">
        <v>5</v>
      </c>
    </row>
    <row r="270" spans="1:18" x14ac:dyDescent="0.2">
      <c r="A270" s="2" t="s">
        <v>4</v>
      </c>
      <c r="B270" s="29"/>
      <c r="C270" s="29"/>
      <c r="D270" s="29"/>
      <c r="E270" s="30" t="s">
        <v>74</v>
      </c>
      <c r="F270" s="29"/>
      <c r="G270" s="29"/>
      <c r="H270" s="29"/>
      <c r="I270" s="29"/>
    </row>
    <row r="271" spans="1:18" x14ac:dyDescent="0.2">
      <c r="A271" s="1" t="s">
        <v>2</v>
      </c>
      <c r="B271" s="29"/>
      <c r="C271" s="29"/>
      <c r="D271" s="29"/>
      <c r="E271" s="31" t="s">
        <v>0</v>
      </c>
      <c r="F271" s="29"/>
      <c r="G271" s="29"/>
      <c r="H271" s="29"/>
      <c r="I271" s="29"/>
    </row>
    <row r="272" spans="1:18" ht="25.5" x14ac:dyDescent="0.2">
      <c r="A272" t="s">
        <v>1</v>
      </c>
      <c r="B272" s="29"/>
      <c r="C272" s="29"/>
      <c r="D272" s="29"/>
      <c r="E272" s="30" t="s">
        <v>73</v>
      </c>
      <c r="F272" s="29"/>
      <c r="G272" s="29"/>
      <c r="H272" s="29"/>
      <c r="I272" s="29"/>
    </row>
    <row r="273" spans="1:16" x14ac:dyDescent="0.2">
      <c r="A273" s="3" t="s">
        <v>10</v>
      </c>
      <c r="B273" s="23" t="s">
        <v>72</v>
      </c>
      <c r="C273" s="23" t="s">
        <v>71</v>
      </c>
      <c r="D273" s="24" t="s">
        <v>0</v>
      </c>
      <c r="E273" s="25" t="s">
        <v>70</v>
      </c>
      <c r="F273" s="26" t="s">
        <v>59</v>
      </c>
      <c r="G273" s="27">
        <v>12.95</v>
      </c>
      <c r="H273" s="28">
        <v>0</v>
      </c>
      <c r="I273" s="28">
        <f>ROUND(ROUND(H273,2)*ROUND(G273,3),2)</f>
        <v>0</v>
      </c>
      <c r="O273">
        <f>(I273*15)/100</f>
        <v>0</v>
      </c>
      <c r="P273" t="s">
        <v>5</v>
      </c>
    </row>
    <row r="274" spans="1:16" x14ac:dyDescent="0.2">
      <c r="A274" s="2" t="s">
        <v>4</v>
      </c>
      <c r="B274" s="29"/>
      <c r="C274" s="29"/>
      <c r="D274" s="29"/>
      <c r="E274" s="30" t="s">
        <v>70</v>
      </c>
      <c r="F274" s="29"/>
      <c r="G274" s="29"/>
      <c r="H274" s="29"/>
      <c r="I274" s="29"/>
    </row>
    <row r="275" spans="1:16" x14ac:dyDescent="0.2">
      <c r="A275" s="1" t="s">
        <v>2</v>
      </c>
      <c r="B275" s="29"/>
      <c r="C275" s="29"/>
      <c r="D275" s="29"/>
      <c r="E275" s="31" t="s">
        <v>0</v>
      </c>
      <c r="F275" s="29"/>
      <c r="G275" s="29"/>
      <c r="H275" s="29"/>
      <c r="I275" s="29"/>
    </row>
    <row r="276" spans="1:16" ht="25.5" x14ac:dyDescent="0.2">
      <c r="A276" t="s">
        <v>1</v>
      </c>
      <c r="B276" s="29"/>
      <c r="C276" s="29"/>
      <c r="D276" s="29"/>
      <c r="E276" s="30" t="s">
        <v>66</v>
      </c>
      <c r="F276" s="29"/>
      <c r="G276" s="29"/>
      <c r="H276" s="29"/>
      <c r="I276" s="29"/>
    </row>
    <row r="277" spans="1:16" x14ac:dyDescent="0.2">
      <c r="A277" s="3" t="s">
        <v>10</v>
      </c>
      <c r="B277" s="23" t="s">
        <v>69</v>
      </c>
      <c r="C277" s="23" t="s">
        <v>68</v>
      </c>
      <c r="D277" s="24" t="s">
        <v>0</v>
      </c>
      <c r="E277" s="25" t="s">
        <v>67</v>
      </c>
      <c r="F277" s="26" t="s">
        <v>59</v>
      </c>
      <c r="G277" s="27">
        <v>22.974</v>
      </c>
      <c r="H277" s="28">
        <v>0</v>
      </c>
      <c r="I277" s="28">
        <f>ROUND(ROUND(H277,2)*ROUND(G277,3),2)</f>
        <v>0</v>
      </c>
      <c r="O277">
        <f>(I277*15)/100</f>
        <v>0</v>
      </c>
      <c r="P277" t="s">
        <v>5</v>
      </c>
    </row>
    <row r="278" spans="1:16" x14ac:dyDescent="0.2">
      <c r="A278" s="2" t="s">
        <v>4</v>
      </c>
      <c r="B278" s="29"/>
      <c r="C278" s="29"/>
      <c r="D278" s="29"/>
      <c r="E278" s="30" t="s">
        <v>67</v>
      </c>
      <c r="F278" s="29"/>
      <c r="G278" s="29"/>
      <c r="H278" s="29"/>
      <c r="I278" s="29"/>
    </row>
    <row r="279" spans="1:16" x14ac:dyDescent="0.2">
      <c r="A279" s="1" t="s">
        <v>2</v>
      </c>
      <c r="B279" s="29"/>
      <c r="C279" s="29"/>
      <c r="D279" s="29"/>
      <c r="E279" s="31" t="s">
        <v>0</v>
      </c>
      <c r="F279" s="29"/>
      <c r="G279" s="29"/>
      <c r="H279" s="29"/>
      <c r="I279" s="29"/>
    </row>
    <row r="280" spans="1:16" ht="25.5" x14ac:dyDescent="0.2">
      <c r="A280" t="s">
        <v>1</v>
      </c>
      <c r="B280" s="29"/>
      <c r="C280" s="29"/>
      <c r="D280" s="29"/>
      <c r="E280" s="30" t="s">
        <v>66</v>
      </c>
      <c r="F280" s="29"/>
      <c r="G280" s="29"/>
      <c r="H280" s="29"/>
      <c r="I280" s="29"/>
    </row>
    <row r="281" spans="1:16" ht="25.5" x14ac:dyDescent="0.2">
      <c r="A281" s="3" t="s">
        <v>10</v>
      </c>
      <c r="B281" s="23" t="s">
        <v>65</v>
      </c>
      <c r="C281" s="23" t="s">
        <v>64</v>
      </c>
      <c r="D281" s="24" t="s">
        <v>0</v>
      </c>
      <c r="E281" s="25" t="s">
        <v>63</v>
      </c>
      <c r="F281" s="26" t="s">
        <v>59</v>
      </c>
      <c r="G281" s="27">
        <v>72</v>
      </c>
      <c r="H281" s="28">
        <v>0</v>
      </c>
      <c r="I281" s="28">
        <f>ROUND(ROUND(H281,2)*ROUND(G281,3),2)</f>
        <v>0</v>
      </c>
      <c r="O281">
        <f>(I281*15)/100</f>
        <v>0</v>
      </c>
      <c r="P281" t="s">
        <v>5</v>
      </c>
    </row>
    <row r="282" spans="1:16" ht="25.5" x14ac:dyDescent="0.2">
      <c r="A282" s="2" t="s">
        <v>4</v>
      </c>
      <c r="B282" s="29"/>
      <c r="C282" s="29"/>
      <c r="D282" s="29"/>
      <c r="E282" s="30" t="s">
        <v>63</v>
      </c>
      <c r="F282" s="29"/>
      <c r="G282" s="29"/>
      <c r="H282" s="29"/>
      <c r="I282" s="29"/>
    </row>
    <row r="283" spans="1:16" x14ac:dyDescent="0.2">
      <c r="A283" s="1" t="s">
        <v>2</v>
      </c>
      <c r="B283" s="29"/>
      <c r="C283" s="29"/>
      <c r="D283" s="29"/>
      <c r="E283" s="31" t="s">
        <v>0</v>
      </c>
      <c r="F283" s="29"/>
      <c r="G283" s="29"/>
      <c r="H283" s="29"/>
      <c r="I283" s="29"/>
    </row>
    <row r="284" spans="1:16" ht="25.5" x14ac:dyDescent="0.2">
      <c r="A284" t="s">
        <v>1</v>
      </c>
      <c r="B284" s="29"/>
      <c r="C284" s="29"/>
      <c r="D284" s="29"/>
      <c r="E284" s="30" t="s">
        <v>62</v>
      </c>
      <c r="F284" s="29"/>
      <c r="G284" s="29"/>
      <c r="H284" s="29"/>
      <c r="I284" s="29"/>
    </row>
    <row r="285" spans="1:16" ht="25.5" x14ac:dyDescent="0.2">
      <c r="A285" s="3" t="s">
        <v>10</v>
      </c>
      <c r="B285" s="23" t="s">
        <v>61</v>
      </c>
      <c r="C285" s="23" t="s">
        <v>60</v>
      </c>
      <c r="D285" s="24" t="s">
        <v>0</v>
      </c>
      <c r="E285" s="25" t="s">
        <v>58</v>
      </c>
      <c r="F285" s="26" t="s">
        <v>59</v>
      </c>
      <c r="G285" s="27">
        <v>23.7</v>
      </c>
      <c r="H285" s="28">
        <v>0</v>
      </c>
      <c r="I285" s="28">
        <f>ROUND(ROUND(H285,2)*ROUND(G285,3),2)</f>
        <v>0</v>
      </c>
      <c r="O285">
        <f>(I285*15)/100</f>
        <v>0</v>
      </c>
      <c r="P285" t="s">
        <v>5</v>
      </c>
    </row>
    <row r="286" spans="1:16" ht="25.5" x14ac:dyDescent="0.2">
      <c r="A286" s="2" t="s">
        <v>4</v>
      </c>
      <c r="B286" s="29"/>
      <c r="C286" s="29"/>
      <c r="D286" s="29"/>
      <c r="E286" s="30" t="s">
        <v>58</v>
      </c>
      <c r="F286" s="29"/>
      <c r="G286" s="29"/>
      <c r="H286" s="29"/>
      <c r="I286" s="29"/>
    </row>
    <row r="287" spans="1:16" x14ac:dyDescent="0.2">
      <c r="A287" s="1" t="s">
        <v>2</v>
      </c>
      <c r="B287" s="29"/>
      <c r="C287" s="29"/>
      <c r="D287" s="29"/>
      <c r="E287" s="31" t="s">
        <v>0</v>
      </c>
      <c r="F287" s="29"/>
      <c r="G287" s="29"/>
      <c r="H287" s="29"/>
      <c r="I287" s="29"/>
    </row>
    <row r="288" spans="1:16" ht="51" x14ac:dyDescent="0.2">
      <c r="A288" t="s">
        <v>1</v>
      </c>
      <c r="B288" s="29"/>
      <c r="C288" s="29"/>
      <c r="D288" s="29"/>
      <c r="E288" s="30" t="s">
        <v>57</v>
      </c>
      <c r="F288" s="29"/>
      <c r="G288" s="29"/>
      <c r="H288" s="29"/>
      <c r="I288" s="29"/>
    </row>
    <row r="289" spans="1:18" x14ac:dyDescent="0.2">
      <c r="A289" s="3" t="s">
        <v>10</v>
      </c>
      <c r="B289" s="23" t="s">
        <v>56</v>
      </c>
      <c r="C289" s="23" t="s">
        <v>55</v>
      </c>
      <c r="D289" s="24" t="s">
        <v>0</v>
      </c>
      <c r="E289" s="25" t="s">
        <v>54</v>
      </c>
      <c r="F289" s="26" t="s">
        <v>44</v>
      </c>
      <c r="G289" s="27">
        <v>9.9000000000000005E-2</v>
      </c>
      <c r="H289" s="28">
        <v>0</v>
      </c>
      <c r="I289" s="28">
        <f>ROUND(ROUND(H289,2)*ROUND(G289,3),2)</f>
        <v>0</v>
      </c>
      <c r="O289">
        <f>(I289*15)/100</f>
        <v>0</v>
      </c>
      <c r="P289" t="s">
        <v>5</v>
      </c>
    </row>
    <row r="290" spans="1:18" x14ac:dyDescent="0.2">
      <c r="A290" s="2" t="s">
        <v>4</v>
      </c>
      <c r="B290" s="29"/>
      <c r="C290" s="29"/>
      <c r="D290" s="29"/>
      <c r="E290" s="30" t="s">
        <v>54</v>
      </c>
      <c r="F290" s="29"/>
      <c r="G290" s="29"/>
      <c r="H290" s="29"/>
      <c r="I290" s="29"/>
    </row>
    <row r="291" spans="1:18" x14ac:dyDescent="0.2">
      <c r="A291" s="1" t="s">
        <v>2</v>
      </c>
      <c r="B291" s="29"/>
      <c r="C291" s="29"/>
      <c r="D291" s="29"/>
      <c r="E291" s="31" t="s">
        <v>0</v>
      </c>
      <c r="F291" s="29"/>
      <c r="G291" s="29"/>
      <c r="H291" s="29"/>
      <c r="I291" s="29"/>
    </row>
    <row r="292" spans="1:18" ht="318.75" x14ac:dyDescent="0.2">
      <c r="A292" t="s">
        <v>1</v>
      </c>
      <c r="B292" s="29"/>
      <c r="C292" s="29"/>
      <c r="D292" s="29"/>
      <c r="E292" s="30" t="s">
        <v>53</v>
      </c>
      <c r="F292" s="29"/>
      <c r="G292" s="29"/>
      <c r="H292" s="29"/>
      <c r="I292" s="29"/>
    </row>
    <row r="293" spans="1:18" x14ac:dyDescent="0.2">
      <c r="A293" s="3" t="s">
        <v>10</v>
      </c>
      <c r="B293" s="23" t="s">
        <v>52</v>
      </c>
      <c r="C293" s="23" t="s">
        <v>51</v>
      </c>
      <c r="D293" s="24" t="s">
        <v>0</v>
      </c>
      <c r="E293" s="25" t="s">
        <v>49</v>
      </c>
      <c r="F293" s="26" t="s">
        <v>50</v>
      </c>
      <c r="G293" s="27">
        <v>170.565</v>
      </c>
      <c r="H293" s="28">
        <v>0</v>
      </c>
      <c r="I293" s="28">
        <f>ROUND(ROUND(H293,2)*ROUND(G293,3),2)</f>
        <v>0</v>
      </c>
      <c r="O293">
        <f>(I293*15)/100</f>
        <v>0</v>
      </c>
      <c r="P293" t="s">
        <v>5</v>
      </c>
    </row>
    <row r="294" spans="1:18" x14ac:dyDescent="0.2">
      <c r="A294" s="2" t="s">
        <v>4</v>
      </c>
      <c r="B294" s="29"/>
      <c r="C294" s="29"/>
      <c r="D294" s="29"/>
      <c r="E294" s="30" t="s">
        <v>49</v>
      </c>
      <c r="F294" s="29"/>
      <c r="G294" s="29"/>
      <c r="H294" s="29"/>
      <c r="I294" s="29"/>
    </row>
    <row r="295" spans="1:18" x14ac:dyDescent="0.2">
      <c r="A295" s="1" t="s">
        <v>2</v>
      </c>
      <c r="B295" s="29"/>
      <c r="C295" s="29"/>
      <c r="D295" s="29"/>
      <c r="E295" s="31" t="s">
        <v>48</v>
      </c>
      <c r="F295" s="29"/>
      <c r="G295" s="29"/>
      <c r="H295" s="29"/>
      <c r="I295" s="29"/>
    </row>
    <row r="296" spans="1:18" ht="255" x14ac:dyDescent="0.2">
      <c r="A296" t="s">
        <v>1</v>
      </c>
      <c r="B296" s="29"/>
      <c r="C296" s="29"/>
      <c r="D296" s="29"/>
      <c r="E296" s="30" t="s">
        <v>47</v>
      </c>
      <c r="F296" s="29"/>
      <c r="G296" s="29"/>
      <c r="H296" s="29"/>
      <c r="I296" s="29"/>
    </row>
    <row r="297" spans="1:18" x14ac:dyDescent="0.2">
      <c r="A297" s="3" t="s">
        <v>10</v>
      </c>
      <c r="B297" s="23" t="s">
        <v>46</v>
      </c>
      <c r="C297" s="23" t="s">
        <v>45</v>
      </c>
      <c r="D297" s="24" t="s">
        <v>0</v>
      </c>
      <c r="E297" s="25" t="s">
        <v>43</v>
      </c>
      <c r="F297" s="26" t="s">
        <v>44</v>
      </c>
      <c r="G297" s="27">
        <v>3.64</v>
      </c>
      <c r="H297" s="28">
        <v>0</v>
      </c>
      <c r="I297" s="28">
        <f>ROUND(ROUND(H297,2)*ROUND(G297,3),2)</f>
        <v>0</v>
      </c>
      <c r="O297">
        <f>(I297*15)/100</f>
        <v>0</v>
      </c>
      <c r="P297" t="s">
        <v>5</v>
      </c>
    </row>
    <row r="298" spans="1:18" x14ac:dyDescent="0.2">
      <c r="A298" s="2" t="s">
        <v>4</v>
      </c>
      <c r="B298" s="29"/>
      <c r="C298" s="29"/>
      <c r="D298" s="29"/>
      <c r="E298" s="30" t="s">
        <v>43</v>
      </c>
      <c r="F298" s="29"/>
      <c r="G298" s="29"/>
      <c r="H298" s="29"/>
      <c r="I298" s="29"/>
    </row>
    <row r="299" spans="1:18" x14ac:dyDescent="0.2">
      <c r="A299" s="1" t="s">
        <v>2</v>
      </c>
      <c r="B299" s="29"/>
      <c r="C299" s="29"/>
      <c r="D299" s="29"/>
      <c r="E299" s="31" t="s">
        <v>0</v>
      </c>
      <c r="F299" s="29"/>
      <c r="G299" s="29"/>
      <c r="H299" s="29"/>
      <c r="I299" s="29"/>
    </row>
    <row r="300" spans="1:18" ht="25.5" x14ac:dyDescent="0.2">
      <c r="A300" t="s">
        <v>1</v>
      </c>
      <c r="B300" s="29"/>
      <c r="C300" s="29"/>
      <c r="D300" s="29"/>
      <c r="E300" s="30" t="s">
        <v>42</v>
      </c>
      <c r="F300" s="29"/>
      <c r="G300" s="29"/>
      <c r="H300" s="29"/>
      <c r="I300" s="29"/>
    </row>
    <row r="301" spans="1:18" ht="12.75" customHeight="1" x14ac:dyDescent="0.2">
      <c r="A301" s="4" t="s">
        <v>23</v>
      </c>
      <c r="B301" s="32"/>
      <c r="C301" s="33" t="s">
        <v>41</v>
      </c>
      <c r="D301" s="32"/>
      <c r="E301" s="34" t="s">
        <v>40</v>
      </c>
      <c r="F301" s="32"/>
      <c r="G301" s="32"/>
      <c r="H301" s="32"/>
      <c r="I301" s="35">
        <f>0+Q301</f>
        <v>0</v>
      </c>
      <c r="O301">
        <f>0+R301</f>
        <v>0</v>
      </c>
      <c r="Q301">
        <f>0+I302+I306</f>
        <v>0</v>
      </c>
      <c r="R301">
        <f>0+O302+O306</f>
        <v>0</v>
      </c>
    </row>
    <row r="302" spans="1:18" ht="25.5" x14ac:dyDescent="0.2">
      <c r="A302" s="3" t="s">
        <v>10</v>
      </c>
      <c r="B302" s="23" t="s">
        <v>39</v>
      </c>
      <c r="C302" s="23" t="s">
        <v>38</v>
      </c>
      <c r="D302" s="24" t="s">
        <v>0</v>
      </c>
      <c r="E302" s="25" t="s">
        <v>37</v>
      </c>
      <c r="F302" s="26" t="s">
        <v>6</v>
      </c>
      <c r="G302" s="27">
        <v>1</v>
      </c>
      <c r="H302" s="28">
        <v>0</v>
      </c>
      <c r="I302" s="28">
        <f>ROUND(ROUND(H302,2)*ROUND(G302,3),2)</f>
        <v>0</v>
      </c>
      <c r="O302">
        <f>(I302*15)/100</f>
        <v>0</v>
      </c>
      <c r="P302" t="s">
        <v>5</v>
      </c>
    </row>
    <row r="303" spans="1:18" ht="25.5" x14ac:dyDescent="0.2">
      <c r="A303" s="2" t="s">
        <v>4</v>
      </c>
      <c r="B303" s="29"/>
      <c r="C303" s="29"/>
      <c r="D303" s="29"/>
      <c r="E303" s="30" t="s">
        <v>36</v>
      </c>
      <c r="F303" s="29"/>
      <c r="G303" s="29"/>
      <c r="H303" s="29"/>
      <c r="I303" s="29"/>
    </row>
    <row r="304" spans="1:18" x14ac:dyDescent="0.2">
      <c r="A304" s="1" t="s">
        <v>2</v>
      </c>
      <c r="B304" s="29"/>
      <c r="C304" s="29"/>
      <c r="D304" s="29"/>
      <c r="E304" s="31" t="s">
        <v>0</v>
      </c>
      <c r="F304" s="29"/>
      <c r="G304" s="29"/>
      <c r="H304" s="29"/>
      <c r="I304" s="29"/>
    </row>
    <row r="305" spans="1:18" x14ac:dyDescent="0.2">
      <c r="A305" t="s">
        <v>1</v>
      </c>
      <c r="B305" s="29"/>
      <c r="C305" s="29"/>
      <c r="D305" s="29"/>
      <c r="E305" s="30" t="s">
        <v>31</v>
      </c>
      <c r="F305" s="29"/>
      <c r="G305" s="29"/>
      <c r="H305" s="29"/>
      <c r="I305" s="29"/>
    </row>
    <row r="306" spans="1:18" ht="25.5" x14ac:dyDescent="0.2">
      <c r="A306" s="3" t="s">
        <v>10</v>
      </c>
      <c r="B306" s="23" t="s">
        <v>35</v>
      </c>
      <c r="C306" s="23" t="s">
        <v>34</v>
      </c>
      <c r="D306" s="24" t="s">
        <v>0</v>
      </c>
      <c r="E306" s="25" t="s">
        <v>33</v>
      </c>
      <c r="F306" s="26" t="s">
        <v>6</v>
      </c>
      <c r="G306" s="27">
        <v>1</v>
      </c>
      <c r="H306" s="28">
        <v>0</v>
      </c>
      <c r="I306" s="28">
        <f>ROUND(ROUND(H306,2)*ROUND(G306,3),2)</f>
        <v>0</v>
      </c>
      <c r="O306">
        <f>(I306*15)/100</f>
        <v>0</v>
      </c>
      <c r="P306" t="s">
        <v>5</v>
      </c>
    </row>
    <row r="307" spans="1:18" ht="25.5" x14ac:dyDescent="0.2">
      <c r="A307" s="2" t="s">
        <v>4</v>
      </c>
      <c r="B307" s="29"/>
      <c r="C307" s="29"/>
      <c r="D307" s="29"/>
      <c r="E307" s="30" t="s">
        <v>32</v>
      </c>
      <c r="F307" s="29"/>
      <c r="G307" s="29"/>
      <c r="H307" s="29"/>
      <c r="I307" s="29"/>
    </row>
    <row r="308" spans="1:18" x14ac:dyDescent="0.2">
      <c r="A308" s="1" t="s">
        <v>2</v>
      </c>
      <c r="B308" s="29"/>
      <c r="C308" s="29"/>
      <c r="D308" s="29"/>
      <c r="E308" s="31" t="s">
        <v>0</v>
      </c>
      <c r="F308" s="29"/>
      <c r="G308" s="29"/>
      <c r="H308" s="29"/>
      <c r="I308" s="29"/>
    </row>
    <row r="309" spans="1:18" x14ac:dyDescent="0.2">
      <c r="A309" t="s">
        <v>1</v>
      </c>
      <c r="B309" s="29"/>
      <c r="C309" s="29"/>
      <c r="D309" s="29"/>
      <c r="E309" s="30" t="s">
        <v>31</v>
      </c>
      <c r="F309" s="29"/>
      <c r="G309" s="29"/>
      <c r="H309" s="29"/>
      <c r="I309" s="29"/>
    </row>
    <row r="310" spans="1:18" ht="12.75" customHeight="1" x14ac:dyDescent="0.2">
      <c r="A310" s="4" t="s">
        <v>23</v>
      </c>
      <c r="B310" s="32"/>
      <c r="C310" s="33" t="s">
        <v>30</v>
      </c>
      <c r="D310" s="32"/>
      <c r="E310" s="34" t="s">
        <v>29</v>
      </c>
      <c r="F310" s="32"/>
      <c r="G310" s="32"/>
      <c r="H310" s="32"/>
      <c r="I310" s="35">
        <f>0+Q310</f>
        <v>0</v>
      </c>
      <c r="O310">
        <f>0+R310</f>
        <v>0</v>
      </c>
      <c r="Q310">
        <f>0+I311</f>
        <v>0</v>
      </c>
      <c r="R310">
        <f>0+O311</f>
        <v>0</v>
      </c>
    </row>
    <row r="311" spans="1:18" ht="25.5" x14ac:dyDescent="0.2">
      <c r="A311" s="3" t="s">
        <v>10</v>
      </c>
      <c r="B311" s="23" t="s">
        <v>28</v>
      </c>
      <c r="C311" s="23" t="s">
        <v>27</v>
      </c>
      <c r="D311" s="24" t="s">
        <v>0</v>
      </c>
      <c r="E311" s="25" t="s">
        <v>26</v>
      </c>
      <c r="F311" s="26" t="s">
        <v>6</v>
      </c>
      <c r="G311" s="27">
        <v>3</v>
      </c>
      <c r="H311" s="28">
        <v>0</v>
      </c>
      <c r="I311" s="28">
        <f>ROUND(ROUND(H311,2)*ROUND(G311,3),2)</f>
        <v>0</v>
      </c>
      <c r="O311">
        <f>(I311*15)/100</f>
        <v>0</v>
      </c>
      <c r="P311" t="s">
        <v>5</v>
      </c>
    </row>
    <row r="312" spans="1:18" ht="89.25" x14ac:dyDescent="0.2">
      <c r="A312" s="2" t="s">
        <v>4</v>
      </c>
      <c r="B312" s="29"/>
      <c r="C312" s="29"/>
      <c r="D312" s="29"/>
      <c r="E312" s="30" t="s">
        <v>25</v>
      </c>
      <c r="F312" s="29"/>
      <c r="G312" s="29"/>
      <c r="H312" s="29"/>
      <c r="I312" s="29"/>
    </row>
    <row r="313" spans="1:18" x14ac:dyDescent="0.2">
      <c r="A313" s="1" t="s">
        <v>2</v>
      </c>
      <c r="B313" s="29"/>
      <c r="C313" s="29"/>
      <c r="D313" s="29"/>
      <c r="E313" s="31" t="s">
        <v>24</v>
      </c>
      <c r="F313" s="29"/>
      <c r="G313" s="29"/>
      <c r="H313" s="29"/>
      <c r="I313" s="29"/>
    </row>
    <row r="314" spans="1:18" x14ac:dyDescent="0.2">
      <c r="A314" t="s">
        <v>1</v>
      </c>
      <c r="B314" s="29"/>
      <c r="C314" s="29"/>
      <c r="D314" s="29"/>
      <c r="E314" s="30" t="s">
        <v>0</v>
      </c>
      <c r="F314" s="29"/>
      <c r="G314" s="29"/>
      <c r="H314" s="29"/>
      <c r="I314" s="29"/>
    </row>
    <row r="315" spans="1:18" ht="12.75" customHeight="1" x14ac:dyDescent="0.2">
      <c r="A315" s="4" t="s">
        <v>23</v>
      </c>
      <c r="B315" s="32"/>
      <c r="C315" s="33" t="s">
        <v>22</v>
      </c>
      <c r="D315" s="32"/>
      <c r="E315" s="34" t="s">
        <v>21</v>
      </c>
      <c r="F315" s="32"/>
      <c r="G315" s="32"/>
      <c r="H315" s="32"/>
      <c r="I315" s="35">
        <f>0+Q315</f>
        <v>0</v>
      </c>
      <c r="O315">
        <f>0+R315</f>
        <v>0</v>
      </c>
      <c r="Q315">
        <f>0+I316+I320+I324</f>
        <v>0</v>
      </c>
      <c r="R315">
        <f>0+O316+O320+O324</f>
        <v>0</v>
      </c>
    </row>
    <row r="316" spans="1:18" ht="25.5" x14ac:dyDescent="0.2">
      <c r="A316" s="3" t="s">
        <v>10</v>
      </c>
      <c r="B316" s="23" t="s">
        <v>20</v>
      </c>
      <c r="C316" s="23" t="s">
        <v>19</v>
      </c>
      <c r="D316" s="24" t="s">
        <v>0</v>
      </c>
      <c r="E316" s="25" t="s">
        <v>18</v>
      </c>
      <c r="F316" s="26" t="s">
        <v>14</v>
      </c>
      <c r="G316" s="27">
        <v>2726.6840000000002</v>
      </c>
      <c r="H316" s="28">
        <v>0</v>
      </c>
      <c r="I316" s="28">
        <f>ROUND(ROUND(H316,2)*ROUND(G316,3),2)</f>
        <v>0</v>
      </c>
      <c r="O316">
        <f>(I316*15)/100</f>
        <v>0</v>
      </c>
      <c r="P316" t="s">
        <v>5</v>
      </c>
    </row>
    <row r="317" spans="1:18" ht="25.5" x14ac:dyDescent="0.2">
      <c r="A317" s="2" t="s">
        <v>4</v>
      </c>
      <c r="B317" s="29"/>
      <c r="C317" s="29"/>
      <c r="D317" s="29"/>
      <c r="E317" s="30" t="s">
        <v>18</v>
      </c>
      <c r="F317" s="29"/>
      <c r="G317" s="29"/>
      <c r="H317" s="29"/>
      <c r="I317" s="29"/>
    </row>
    <row r="318" spans="1:18" x14ac:dyDescent="0.2">
      <c r="A318" s="1" t="s">
        <v>2</v>
      </c>
      <c r="B318" s="29"/>
      <c r="C318" s="29"/>
      <c r="D318" s="29"/>
      <c r="E318" s="31" t="s">
        <v>17</v>
      </c>
      <c r="F318" s="29"/>
      <c r="G318" s="29"/>
      <c r="H318" s="29"/>
      <c r="I318" s="29"/>
    </row>
    <row r="319" spans="1:18" ht="89.25" x14ac:dyDescent="0.2">
      <c r="A319" t="s">
        <v>1</v>
      </c>
      <c r="B319" s="29"/>
      <c r="C319" s="29"/>
      <c r="D319" s="29"/>
      <c r="E319" s="30" t="s">
        <v>11</v>
      </c>
      <c r="F319" s="29"/>
      <c r="G319" s="29"/>
      <c r="H319" s="29"/>
      <c r="I319" s="29"/>
    </row>
    <row r="320" spans="1:18" ht="25.5" x14ac:dyDescent="0.2">
      <c r="A320" s="3" t="s">
        <v>10</v>
      </c>
      <c r="B320" s="23" t="s">
        <v>16</v>
      </c>
      <c r="C320" s="23" t="s">
        <v>15</v>
      </c>
      <c r="D320" s="24" t="s">
        <v>0</v>
      </c>
      <c r="E320" s="25" t="s">
        <v>13</v>
      </c>
      <c r="F320" s="26" t="s">
        <v>14</v>
      </c>
      <c r="G320" s="27">
        <v>2.548</v>
      </c>
      <c r="H320" s="28">
        <v>0</v>
      </c>
      <c r="I320" s="28">
        <f>ROUND(ROUND(H320,2)*ROUND(G320,3),2)</f>
        <v>0</v>
      </c>
      <c r="O320">
        <f>(I320*15)/100</f>
        <v>0</v>
      </c>
      <c r="P320" t="s">
        <v>5</v>
      </c>
    </row>
    <row r="321" spans="1:16" ht="25.5" x14ac:dyDescent="0.2">
      <c r="A321" s="2" t="s">
        <v>4</v>
      </c>
      <c r="B321" s="29"/>
      <c r="C321" s="29"/>
      <c r="D321" s="29"/>
      <c r="E321" s="30" t="s">
        <v>13</v>
      </c>
      <c r="F321" s="29"/>
      <c r="G321" s="29"/>
      <c r="H321" s="29"/>
      <c r="I321" s="29"/>
    </row>
    <row r="322" spans="1:16" x14ac:dyDescent="0.2">
      <c r="A322" s="1" t="s">
        <v>2</v>
      </c>
      <c r="B322" s="29"/>
      <c r="C322" s="29"/>
      <c r="D322" s="29"/>
      <c r="E322" s="31" t="s">
        <v>12</v>
      </c>
      <c r="F322" s="29"/>
      <c r="G322" s="29"/>
      <c r="H322" s="29"/>
      <c r="I322" s="29"/>
    </row>
    <row r="323" spans="1:16" ht="89.25" x14ac:dyDescent="0.2">
      <c r="A323" t="s">
        <v>1</v>
      </c>
      <c r="B323" s="29"/>
      <c r="C323" s="29"/>
      <c r="D323" s="29"/>
      <c r="E323" s="30" t="s">
        <v>11</v>
      </c>
      <c r="F323" s="29"/>
      <c r="G323" s="29"/>
      <c r="H323" s="29"/>
      <c r="I323" s="29"/>
    </row>
    <row r="324" spans="1:16" x14ac:dyDescent="0.2">
      <c r="A324" s="3" t="s">
        <v>10</v>
      </c>
      <c r="B324" s="23" t="s">
        <v>9</v>
      </c>
      <c r="C324" s="23" t="s">
        <v>8</v>
      </c>
      <c r="D324" s="24" t="s">
        <v>0</v>
      </c>
      <c r="E324" s="25" t="s">
        <v>7</v>
      </c>
      <c r="F324" s="26" t="s">
        <v>6</v>
      </c>
      <c r="G324" s="27">
        <v>1</v>
      </c>
      <c r="H324" s="28">
        <v>0</v>
      </c>
      <c r="I324" s="28">
        <f>ROUND(ROUND(H324,2)*ROUND(G324,3),2)</f>
        <v>0</v>
      </c>
      <c r="O324">
        <f>(I324*15)/100</f>
        <v>0</v>
      </c>
      <c r="P324" t="s">
        <v>5</v>
      </c>
    </row>
    <row r="325" spans="1:16" ht="25.5" x14ac:dyDescent="0.2">
      <c r="A325" s="2" t="s">
        <v>4</v>
      </c>
      <c r="B325" s="29"/>
      <c r="C325" s="29"/>
      <c r="D325" s="29"/>
      <c r="E325" s="30" t="s">
        <v>3</v>
      </c>
      <c r="F325" s="29"/>
      <c r="G325" s="29"/>
      <c r="H325" s="29"/>
      <c r="I325" s="29"/>
    </row>
    <row r="326" spans="1:16" x14ac:dyDescent="0.2">
      <c r="A326" s="1" t="s">
        <v>2</v>
      </c>
      <c r="B326" s="29"/>
      <c r="C326" s="29"/>
      <c r="D326" s="29"/>
      <c r="E326" s="31" t="s">
        <v>0</v>
      </c>
      <c r="F326" s="29"/>
      <c r="G326" s="29"/>
      <c r="H326" s="29"/>
      <c r="I326" s="29"/>
    </row>
    <row r="327" spans="1:16" x14ac:dyDescent="0.2">
      <c r="A327" t="s">
        <v>1</v>
      </c>
      <c r="B327" s="29"/>
      <c r="C327" s="29"/>
      <c r="D327" s="29"/>
      <c r="E327" s="30" t="s">
        <v>0</v>
      </c>
      <c r="F327" s="29"/>
      <c r="G327" s="29"/>
      <c r="H327" s="29"/>
      <c r="I327" s="29"/>
    </row>
  </sheetData>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fitToHeight="0" orientation="portrait" horizontalDpi="300" verticalDpi="300"/>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 03-19-02</vt:lpstr>
    </vt:vector>
  </TitlesOfParts>
  <Company>SUDOP BRNO, spol. s 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2019-09-03T14:08:12Z</dcterms:created>
  <dcterms:modified xsi:type="dcterms:W3CDTF">2019-10-25T14:23:27Z</dcterms:modified>
</cp:coreProperties>
</file>